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lftech.ad.ncsu.edu\oit\Shares\COSDEAN\preaward\mnk_cos_files\images and scans\"/>
    </mc:Choice>
  </mc:AlternateContent>
  <bookViews>
    <workbookView xWindow="0" yWindow="0" windowWidth="28800" windowHeight="12300"/>
  </bookViews>
  <sheets>
    <sheet name="COS Internal Budget" sheetId="1" r:id="rId1"/>
    <sheet name="Worksheet" sheetId="2" r:id="rId2"/>
  </sheets>
  <definedNames>
    <definedName name="_xlnm.Print_Area" localSheetId="0">'COS Internal Budget'!$A$1:$O$55</definedName>
  </definedNames>
  <calcPr calcId="162913"/>
</workbook>
</file>

<file path=xl/calcChain.xml><?xml version="1.0" encoding="utf-8"?>
<calcChain xmlns="http://schemas.openxmlformats.org/spreadsheetml/2006/main">
  <c r="I27" i="1" l="1"/>
  <c r="I28" i="1"/>
  <c r="L32" i="1"/>
  <c r="K32" i="1"/>
  <c r="F39" i="2" l="1"/>
  <c r="F40" i="2"/>
  <c r="F41" i="2"/>
  <c r="F42" i="2"/>
  <c r="F43" i="2"/>
  <c r="F44" i="2"/>
  <c r="F45" i="2"/>
  <c r="C45" i="2"/>
  <c r="B45" i="2"/>
  <c r="W34" i="2"/>
  <c r="W35" i="2"/>
  <c r="W36" i="2"/>
  <c r="W37" i="2"/>
  <c r="W38" i="2"/>
  <c r="W39" i="2"/>
  <c r="W40" i="2"/>
  <c r="W41" i="2"/>
  <c r="W42" i="2"/>
  <c r="W43" i="2"/>
  <c r="W44" i="2"/>
  <c r="R34" i="2"/>
  <c r="R35" i="2"/>
  <c r="R36" i="2"/>
  <c r="R37" i="2"/>
  <c r="R38" i="2"/>
  <c r="R39" i="2"/>
  <c r="R40" i="2"/>
  <c r="R41" i="2"/>
  <c r="R42" i="2"/>
  <c r="R43" i="2"/>
  <c r="R44" i="2"/>
  <c r="L33" i="2"/>
  <c r="L34" i="2"/>
  <c r="L35" i="2"/>
  <c r="L36" i="2"/>
  <c r="L37" i="2"/>
  <c r="L38" i="2"/>
  <c r="L39" i="2"/>
  <c r="L40" i="2"/>
  <c r="L41" i="2"/>
  <c r="L42" i="2"/>
  <c r="L43" i="2"/>
  <c r="F28" i="2"/>
  <c r="F29" i="2"/>
  <c r="F30" i="2"/>
  <c r="F31" i="2"/>
  <c r="F32" i="2"/>
  <c r="F33" i="2"/>
  <c r="F34" i="2"/>
  <c r="C34" i="2"/>
  <c r="B34" i="2"/>
  <c r="W19" i="2"/>
  <c r="W20" i="2"/>
  <c r="W21" i="2"/>
  <c r="W22" i="2"/>
  <c r="W23" i="2"/>
  <c r="W24" i="2"/>
  <c r="W25" i="2"/>
  <c r="W26" i="2"/>
  <c r="W27" i="2"/>
  <c r="W28" i="2"/>
  <c r="W29" i="2"/>
  <c r="R19" i="2"/>
  <c r="R20" i="2"/>
  <c r="R21" i="2"/>
  <c r="R22" i="2"/>
  <c r="R23" i="2"/>
  <c r="R24" i="2"/>
  <c r="R25" i="2"/>
  <c r="R26" i="2"/>
  <c r="R27" i="2"/>
  <c r="R28" i="2"/>
  <c r="R29" i="2"/>
  <c r="L19" i="2"/>
  <c r="L20" i="2"/>
  <c r="L21" i="2"/>
  <c r="L22" i="2"/>
  <c r="L23" i="2"/>
  <c r="L24" i="2"/>
  <c r="L25" i="2"/>
  <c r="L26" i="2"/>
  <c r="L27" i="2"/>
  <c r="L28" i="2"/>
  <c r="L29" i="2"/>
  <c r="F17" i="2"/>
  <c r="F18" i="2"/>
  <c r="F19" i="2"/>
  <c r="F20" i="2"/>
  <c r="F21" i="2"/>
  <c r="F22" i="2"/>
  <c r="F23" i="2"/>
  <c r="C23" i="2"/>
  <c r="B23" i="2"/>
  <c r="W5" i="2"/>
  <c r="W6" i="2"/>
  <c r="W7" i="2"/>
  <c r="W8" i="2"/>
  <c r="W9" i="2"/>
  <c r="W10" i="2"/>
  <c r="W11" i="2"/>
  <c r="W12" i="2"/>
  <c r="W13" i="2"/>
  <c r="W14" i="2"/>
  <c r="W15" i="2"/>
  <c r="R5" i="2"/>
  <c r="R6" i="2"/>
  <c r="R7" i="2"/>
  <c r="R8" i="2"/>
  <c r="R9" i="2"/>
  <c r="R10" i="2"/>
  <c r="R11" i="2"/>
  <c r="R12" i="2"/>
  <c r="R13" i="2"/>
  <c r="R14" i="2"/>
  <c r="R15" i="2"/>
  <c r="L5" i="2"/>
  <c r="L6" i="2"/>
  <c r="L7" i="2"/>
  <c r="L8" i="2"/>
  <c r="L9" i="2"/>
  <c r="L10" i="2"/>
  <c r="L11" i="2"/>
  <c r="L12" i="2"/>
  <c r="L13" i="2"/>
  <c r="L14" i="2"/>
  <c r="L15" i="2"/>
  <c r="F5" i="2"/>
  <c r="F6" i="2"/>
  <c r="F7" i="2"/>
  <c r="F8" i="2"/>
  <c r="F9" i="2"/>
  <c r="F10" i="2"/>
  <c r="F11" i="2"/>
  <c r="C11" i="2"/>
  <c r="B11" i="2"/>
  <c r="O55" i="1"/>
  <c r="O54" i="1"/>
  <c r="O53" i="1"/>
  <c r="O52" i="1"/>
  <c r="N55" i="1"/>
  <c r="N54" i="1"/>
  <c r="N53" i="1"/>
  <c r="N52" i="1"/>
  <c r="K39" i="1"/>
  <c r="K36" i="1"/>
  <c r="K37" i="1"/>
  <c r="K38" i="1"/>
  <c r="K35" i="1"/>
  <c r="I34" i="1"/>
  <c r="K34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G6" i="1"/>
  <c r="G7" i="1"/>
  <c r="G8" i="1"/>
  <c r="G9" i="1"/>
  <c r="G10" i="1"/>
  <c r="G14" i="1"/>
  <c r="K14" i="1"/>
  <c r="K7" i="1"/>
  <c r="H6" i="1"/>
  <c r="I6" i="1"/>
  <c r="H7" i="1"/>
  <c r="I7" i="1"/>
  <c r="H8" i="1"/>
  <c r="I8" i="1"/>
  <c r="H9" i="1"/>
  <c r="I9" i="1"/>
  <c r="H10" i="1"/>
  <c r="I10" i="1"/>
  <c r="I15" i="1"/>
  <c r="I40" i="1"/>
  <c r="H35" i="1"/>
  <c r="I41" i="1"/>
  <c r="K41" i="1" s="1"/>
  <c r="H11" i="1"/>
  <c r="H12" i="1"/>
  <c r="H5" i="1"/>
  <c r="H4" i="1"/>
  <c r="I4" i="1"/>
  <c r="I5" i="1"/>
  <c r="I11" i="1"/>
  <c r="I12" i="1"/>
  <c r="H36" i="1"/>
  <c r="H37" i="1"/>
  <c r="H38" i="1"/>
  <c r="L37" i="1"/>
  <c r="L38" i="1"/>
  <c r="H13" i="1"/>
  <c r="L7" i="1"/>
  <c r="I45" i="1"/>
  <c r="O49" i="1"/>
  <c r="O50" i="1"/>
  <c r="O48" i="1"/>
  <c r="N50" i="1"/>
  <c r="N49" i="1"/>
  <c r="N48" i="1"/>
  <c r="L43" i="1"/>
  <c r="L42" i="1"/>
  <c r="L41" i="1"/>
  <c r="L40" i="1"/>
  <c r="L39" i="1"/>
  <c r="L36" i="1"/>
  <c r="L35" i="1"/>
  <c r="L34" i="1"/>
  <c r="L30" i="1"/>
  <c r="L31" i="1"/>
  <c r="L33" i="1"/>
  <c r="L29" i="1"/>
  <c r="L28" i="1"/>
  <c r="L27" i="1"/>
  <c r="L26" i="1"/>
  <c r="L25" i="1"/>
  <c r="L23" i="1"/>
  <c r="L24" i="1"/>
  <c r="L22" i="1"/>
  <c r="L21" i="1"/>
  <c r="L20" i="1"/>
  <c r="L19" i="1"/>
  <c r="L18" i="1"/>
  <c r="L17" i="1"/>
  <c r="L16" i="1"/>
  <c r="L15" i="1"/>
  <c r="L14" i="1"/>
  <c r="L13" i="1"/>
  <c r="I21" i="1"/>
  <c r="K8" i="1"/>
  <c r="L5" i="1"/>
  <c r="L6" i="1"/>
  <c r="L8" i="1"/>
  <c r="L9" i="1"/>
  <c r="L10" i="1"/>
  <c r="L11" i="1"/>
  <c r="L12" i="1"/>
  <c r="L4" i="1"/>
  <c r="I18" i="1"/>
  <c r="G4" i="1"/>
  <c r="G11" i="1"/>
  <c r="G5" i="1"/>
  <c r="K17" i="1"/>
  <c r="K12" i="1"/>
  <c r="K10" i="1"/>
  <c r="K5" i="1"/>
  <c r="K13" i="1"/>
  <c r="K6" i="1"/>
  <c r="K11" i="1"/>
  <c r="K4" i="1"/>
  <c r="K9" i="1"/>
  <c r="K40" i="1"/>
  <c r="K15" i="1"/>
  <c r="I42" i="1" l="1"/>
  <c r="K42" i="1" l="1"/>
  <c r="I43" i="1"/>
  <c r="K43" i="1" s="1"/>
</calcChain>
</file>

<file path=xl/sharedStrings.xml><?xml version="1.0" encoding="utf-8"?>
<sst xmlns="http://schemas.openxmlformats.org/spreadsheetml/2006/main" count="290" uniqueCount="120">
  <si>
    <t>PI</t>
  </si>
  <si>
    <t>Salary</t>
  </si>
  <si>
    <t>Fringe</t>
  </si>
  <si>
    <t>Total</t>
  </si>
  <si>
    <t>PI/Student/Postdoc</t>
  </si>
  <si>
    <t>PI Fringe</t>
  </si>
  <si>
    <t>Post doc Fringe</t>
  </si>
  <si>
    <t>Student Fringe</t>
  </si>
  <si>
    <t>Year 1</t>
  </si>
  <si>
    <t>Salaries</t>
  </si>
  <si>
    <t>Fringe and Salaries</t>
  </si>
  <si>
    <t>Travel</t>
  </si>
  <si>
    <t>Participant Support</t>
  </si>
  <si>
    <t>Equipment</t>
  </si>
  <si>
    <t>Materials &amp; Supplies</t>
  </si>
  <si>
    <t>Publications</t>
  </si>
  <si>
    <t>Subawards</t>
  </si>
  <si>
    <t>Other</t>
  </si>
  <si>
    <t>Total Direct</t>
  </si>
  <si>
    <t>Indirect</t>
  </si>
  <si>
    <t>Direct plus Indirect</t>
  </si>
  <si>
    <t>MTDC</t>
  </si>
  <si>
    <t>Increment</t>
  </si>
  <si>
    <t>Summary</t>
  </si>
  <si>
    <t>Increment Tuition</t>
  </si>
  <si>
    <t>Tuition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</si>
  <si>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</si>
  <si>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</si>
  <si>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</si>
  <si>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</si>
  <si>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</si>
  <si>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</si>
  <si>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</si>
  <si>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</si>
  <si>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</si>
  <si>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Def.</t>
  </si>
  <si>
    <t>Stipend</t>
  </si>
  <si>
    <t>Faculty Summer</t>
  </si>
  <si>
    <t>Technician Hourly</t>
  </si>
  <si>
    <t>Student hourly</t>
  </si>
  <si>
    <t xml:space="preserve">EPA  Reg All Other </t>
  </si>
  <si>
    <t>Depends</t>
  </si>
  <si>
    <t>9mo 12mo</t>
  </si>
  <si>
    <t>Faculty Release</t>
  </si>
  <si>
    <t>Hourly Technician</t>
  </si>
  <si>
    <t>NCSU Code</t>
  </si>
  <si>
    <t>remission*</t>
  </si>
  <si>
    <r>
      <t>*</t>
    </r>
    <r>
      <rPr>
        <sz val="7"/>
        <rFont val="Arial"/>
        <family val="2"/>
      </rPr>
      <t xml:space="preserve"> remission is the surcharge for out of state students</t>
    </r>
  </si>
  <si>
    <t>Current Services</t>
  </si>
  <si>
    <t>Sub 1</t>
  </si>
  <si>
    <t>Sub 2</t>
  </si>
  <si>
    <t>MTDC Adj</t>
  </si>
  <si>
    <t>Fixed Charges/Serv Ctrs.</t>
  </si>
  <si>
    <t>Honorarium/Consultant</t>
  </si>
  <si>
    <t>Grad Student</t>
  </si>
  <si>
    <t>Undergrad/Hourly Fringe</t>
  </si>
  <si>
    <t>Acad Year</t>
  </si>
  <si>
    <t>Full Time Technician</t>
  </si>
  <si>
    <t>Undergrad - hourly</t>
  </si>
  <si>
    <t>Grad Salary</t>
  </si>
  <si>
    <t># of Grad Students</t>
  </si>
  <si>
    <t>2018-19</t>
  </si>
  <si>
    <t>*Postdoc salaries must be 47K or higher for 12 months.</t>
  </si>
  <si>
    <t>Postdoc*</t>
  </si>
  <si>
    <t>2019-20</t>
  </si>
  <si>
    <t>Computer Svcs</t>
  </si>
  <si>
    <t>NCSU Budgeting Guidelines</t>
  </si>
  <si>
    <t>COS Proposal Submission Form</t>
  </si>
  <si>
    <t>COS Proposal Submission Timeline</t>
  </si>
  <si>
    <t>Grad Student Tuition</t>
  </si>
  <si>
    <t>Domestic</t>
  </si>
  <si>
    <t>International</t>
  </si>
  <si>
    <t>Subsistence</t>
  </si>
  <si>
    <t>Sub 3</t>
  </si>
  <si>
    <t>Sub 4</t>
  </si>
  <si>
    <t>Travel Breakout</t>
  </si>
  <si>
    <t>Supplies Breakout</t>
  </si>
  <si>
    <t>Services Breakout</t>
  </si>
  <si>
    <t>Participant Support Breakout</t>
  </si>
  <si>
    <t>Trip Purpose:</t>
  </si>
  <si>
    <t>Supplies Purpose:</t>
  </si>
  <si>
    <t>Services Purpose:</t>
  </si>
  <si>
    <t>Participant Type:</t>
  </si>
  <si>
    <t>Unit Cost</t>
  </si>
  <si>
    <t>#days/nts</t>
  </si>
  <si>
    <t>#travelers</t>
  </si>
  <si>
    <t>#trips/yr</t>
  </si>
  <si>
    <t>#Units</t>
  </si>
  <si>
    <t>%Alloc to Project</t>
  </si>
  <si>
    <t>Part. Cost</t>
  </si>
  <si>
    <t>#Participants</t>
  </si>
  <si>
    <t>airfare</t>
  </si>
  <si>
    <t>Item 1</t>
  </si>
  <si>
    <t>Service 1</t>
  </si>
  <si>
    <t>ground</t>
  </si>
  <si>
    <t>Item 2</t>
  </si>
  <si>
    <t>Service 2</t>
  </si>
  <si>
    <t>lodging</t>
  </si>
  <si>
    <t>Item 3</t>
  </si>
  <si>
    <t>Service 3</t>
  </si>
  <si>
    <t>meals</t>
  </si>
  <si>
    <t>Item 4</t>
  </si>
  <si>
    <t>Service 4</t>
  </si>
  <si>
    <t>other</t>
  </si>
  <si>
    <t>Item 5</t>
  </si>
  <si>
    <t>Service 5</t>
  </si>
  <si>
    <t>conf fee</t>
  </si>
  <si>
    <t>Item 6</t>
  </si>
  <si>
    <t>Service 6</t>
  </si>
  <si>
    <t>Total per year</t>
  </si>
  <si>
    <t>Item 7</t>
  </si>
  <si>
    <t>Service 7</t>
  </si>
  <si>
    <t>per trip</t>
  </si>
  <si>
    <t>Item 8</t>
  </si>
  <si>
    <t>Service 8</t>
  </si>
  <si>
    <t>Item 9</t>
  </si>
  <si>
    <t>Service 9</t>
  </si>
  <si>
    <t>Item 10</t>
  </si>
  <si>
    <t>Service 10</t>
  </si>
  <si>
    <r>
      <t xml:space="preserve">SCIENCES Internal budget </t>
    </r>
    <r>
      <rPr>
        <sz val="11"/>
        <rFont val="Arial"/>
        <family val="2"/>
      </rPr>
      <t>(revised 5/21/2018)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</si>
</sst>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FD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 applyBorder="1"/>
    <xf numFmtId="0" fontId="2" fillId="0" borderId="1" xfId="0" applyFont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165" fontId="2" fillId="0" borderId="0" xfId="1" applyNumberFormat="1" applyFont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2" fillId="4" borderId="2" xfId="0" applyNumberFormat="1" applyFont="1" applyFill="1" applyBorder="1"/>
    <xf numFmtId="3" fontId="2" fillId="5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7" fillId="0" borderId="1" xfId="0" applyNumberFormat="1" applyFont="1" applyFill="1" applyBorder="1"/>
    <xf numFmtId="3" fontId="8" fillId="4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65" fontId="2" fillId="6" borderId="0" xfId="0" applyNumberFormat="1" applyFont="1" applyFill="1" applyBorder="1"/>
    <xf numFmtId="165" fontId="2" fillId="6" borderId="6" xfId="0" applyNumberFormat="1" applyFont="1" applyFill="1" applyBorder="1"/>
    <xf numFmtId="165" fontId="2" fillId="6" borderId="7" xfId="0" applyNumberFormat="1" applyFont="1" applyFill="1" applyBorder="1"/>
    <xf numFmtId="165" fontId="2" fillId="6" borderId="11" xfId="0" applyNumberFormat="1" applyFont="1" applyFill="1" applyBorder="1"/>
    <xf numFmtId="0" fontId="2" fillId="6" borderId="9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165" fontId="2" fillId="7" borderId="4" xfId="0" applyNumberFormat="1" applyFont="1" applyFill="1" applyBorder="1"/>
    <xf numFmtId="165" fontId="2" fillId="7" borderId="5" xfId="0" applyNumberFormat="1" applyFont="1" applyFill="1" applyBorder="1"/>
    <xf numFmtId="0" fontId="2" fillId="7" borderId="9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165" fontId="2" fillId="7" borderId="0" xfId="0" applyNumberFormat="1" applyFont="1" applyFill="1" applyBorder="1"/>
    <xf numFmtId="165" fontId="2" fillId="7" borderId="6" xfId="0" applyNumberFormat="1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3" fillId="9" borderId="1" xfId="0" applyFont="1" applyFill="1" applyBorder="1"/>
    <xf numFmtId="0" fontId="3" fillId="10" borderId="1" xfId="0" applyFont="1" applyFill="1" applyBorder="1" applyAlignment="1">
      <alignment horizontal="center"/>
    </xf>
    <xf numFmtId="0" fontId="2" fillId="11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6" xfId="0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0" fillId="0" borderId="0" xfId="2" applyFont="1" applyAlignment="1">
      <alignment horizontal="right"/>
    </xf>
    <xf numFmtId="0" fontId="10" fillId="0" borderId="0" xfId="2" applyFont="1" applyBorder="1"/>
    <xf numFmtId="0" fontId="11" fillId="0" borderId="0" xfId="0" applyFont="1"/>
    <xf numFmtId="44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2" fillId="12" borderId="0" xfId="1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9" fontId="2" fillId="1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0" fontId="13" fillId="0" borderId="0" xfId="0" applyFont="1"/>
    <xf numFmtId="165" fontId="13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165" fontId="13" fillId="0" borderId="0" xfId="0" applyNumberFormat="1" applyFont="1" applyAlignment="1">
      <alignment horizontal="center"/>
    </xf>
    <xf numFmtId="165" fontId="2" fillId="0" borderId="12" xfId="0" applyNumberFormat="1" applyFont="1" applyBorder="1"/>
    <xf numFmtId="165" fontId="2" fillId="0" borderId="1" xfId="0" applyNumberFormat="1" applyFont="1" applyBorder="1"/>
    <xf numFmtId="44" fontId="2" fillId="0" borderId="0" xfId="1" applyFont="1"/>
    <xf numFmtId="0" fontId="2" fillId="0" borderId="13" xfId="0" applyFont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44" fontId="2" fillId="12" borderId="0" xfId="1" applyFont="1" applyFill="1" applyAlignment="1">
      <alignment horizontal="center"/>
    </xf>
    <xf numFmtId="44" fontId="2" fillId="0" borderId="0" xfId="0" applyNumberFormat="1" applyFont="1" applyAlignment="1">
      <alignment horizontal="center"/>
    </xf>
    <xf numFmtId="44" fontId="13" fillId="12" borderId="0" xfId="1" applyFont="1" applyFill="1" applyAlignment="1">
      <alignment horizontal="center"/>
    </xf>
    <xf numFmtId="44" fontId="13" fillId="0" borderId="0" xfId="0" applyNumberFormat="1" applyFont="1" applyAlignment="1">
      <alignment horizontal="center"/>
    </xf>
    <xf numFmtId="44" fontId="2" fillId="0" borderId="12" xfId="0" applyNumberFormat="1" applyFont="1" applyBorder="1"/>
    <xf numFmtId="44" fontId="2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12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iences.ncsu.edu/intranet/college-offices/research/preparing-your-proposal/proposal-submission/" TargetMode="External"/><Relationship Id="rId2" Type="http://schemas.openxmlformats.org/officeDocument/2006/relationships/hyperlink" Target="https://docs.google.com/a/ncsu.edu/forms/d/e/1FAIpQLSdoIU4JKNstX-P6wP9vjD9B1OZ5FcAiQ4ekx7WOwDB2KaYwCA/viewform" TargetMode="External"/><Relationship Id="rId1" Type="http://schemas.openxmlformats.org/officeDocument/2006/relationships/hyperlink" Target="https://research.ncsu.edu/sparcs/budgeting-guidelin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udentservices.ncsu.edu/your-money/tuition-and-fees/graduate-stud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7"/>
  <sheetViews>
    <sheetView tabSelected="1" zoomScale="125" zoomScaleNormal="125" workbookViewId="0">
      <selection activeCell="A4" sqref="A4"/>
    </sheetView>
  </sheetViews>
  <sheetFormatPr defaultColWidth="8.85546875" defaultRowHeight="12.75" x14ac:dyDescent="0.2"/>
  <cols>
    <col min="1" max="1" width="8.85546875" customWidth="1"/>
    <col min="2" max="2" width="5.42578125" customWidth="1"/>
    <col min="3" max="3" width="8.42578125" bestFit="1" customWidth="1"/>
    <col min="4" max="4" width="15" customWidth="1"/>
    <col min="5" max="5" width="14.42578125" style="20" customWidth="1"/>
    <col min="6" max="6" width="16.42578125" bestFit="1" customWidth="1"/>
    <col min="7" max="7" width="10.28515625" bestFit="1" customWidth="1"/>
    <col min="8" max="8" width="7" customWidth="1"/>
    <col min="9" max="9" width="7.7109375" style="13" customWidth="1"/>
    <col min="10" max="10" width="1" style="1" customWidth="1"/>
    <col min="11" max="11" width="7" style="13" customWidth="1"/>
    <col min="12" max="12" width="19.7109375" customWidth="1"/>
    <col min="13" max="13" width="1.140625" customWidth="1"/>
    <col min="14" max="14" width="8.7109375" style="1" customWidth="1"/>
    <col min="15" max="15" width="7.42578125" style="13" customWidth="1"/>
    <col min="16" max="16" width="7.42578125" customWidth="1"/>
    <col min="17" max="17" width="8.42578125" style="13" customWidth="1"/>
    <col min="18" max="18" width="1" style="1" customWidth="1"/>
    <col min="19" max="19" width="7.42578125" style="13" customWidth="1"/>
    <col min="20" max="20" width="9.7109375" style="13" customWidth="1"/>
    <col min="21" max="21" width="7.140625" style="13" customWidth="1"/>
    <col min="22" max="22" width="1" style="1" customWidth="1"/>
    <col min="23" max="23" width="7.7109375" style="13" hidden="1" customWidth="1"/>
    <col min="24" max="24" width="7" style="13" hidden="1" customWidth="1"/>
    <col min="25" max="25" width="7.42578125" style="13" hidden="1" customWidth="1"/>
    <col min="26" max="26" width="1" style="1" customWidth="1"/>
    <col min="27" max="27" width="7.7109375" style="13" customWidth="1"/>
  </cols>
  <sheetData>
    <row r="1" spans="1:27" ht="15" x14ac:dyDescent="0.25">
      <c r="A1" s="21" t="s">
        <v>119</v>
      </c>
      <c r="B1" s="2"/>
      <c r="C1" s="2"/>
      <c r="D1" s="2"/>
      <c r="E1" s="18"/>
      <c r="F1" s="2"/>
      <c r="G1" s="2"/>
      <c r="H1" s="2"/>
      <c r="I1" s="14" t="s">
        <v>8</v>
      </c>
      <c r="J1" s="3"/>
      <c r="K1" s="2" t="s">
        <v>23</v>
      </c>
      <c r="L1" s="2"/>
      <c r="M1" s="3"/>
      <c r="N1"/>
      <c r="O1"/>
      <c r="P1" s="13"/>
      <c r="R1" s="13"/>
      <c r="V1" s="13"/>
      <c r="Z1" s="13"/>
      <c r="AA1"/>
    </row>
    <row r="2" spans="1:27" x14ac:dyDescent="0.2">
      <c r="A2" s="2"/>
      <c r="B2" s="2"/>
      <c r="C2" s="2"/>
      <c r="D2" s="2"/>
      <c r="E2" s="18"/>
      <c r="F2" s="2"/>
      <c r="G2" s="2"/>
      <c r="H2" s="2"/>
      <c r="I2" s="14"/>
      <c r="J2" s="3"/>
      <c r="K2" s="2"/>
      <c r="L2" s="2"/>
      <c r="M2" s="3"/>
      <c r="N2"/>
      <c r="O2"/>
      <c r="P2" s="13"/>
      <c r="R2" s="13"/>
      <c r="V2" s="13"/>
      <c r="Z2" s="13"/>
      <c r="AA2"/>
    </row>
    <row r="3" spans="1:27" ht="22.5" x14ac:dyDescent="0.2">
      <c r="A3" s="52" t="s">
        <v>27</v>
      </c>
      <c r="B3" s="53" t="s">
        <v>42</v>
      </c>
      <c r="C3" s="52" t="s">
        <v>28</v>
      </c>
      <c r="D3" s="54" t="s">
        <v>35</v>
      </c>
      <c r="E3" s="55" t="s">
        <v>45</v>
      </c>
      <c r="F3" s="2" t="s">
        <v>4</v>
      </c>
      <c r="G3" s="2" t="s">
        <v>1</v>
      </c>
      <c r="H3" s="2" t="s">
        <v>2</v>
      </c>
      <c r="I3" s="14" t="s">
        <v>3</v>
      </c>
      <c r="J3" s="3"/>
      <c r="K3" s="2"/>
      <c r="L3" s="2"/>
      <c r="M3" s="3"/>
      <c r="N3"/>
      <c r="O3"/>
      <c r="P3" s="13"/>
      <c r="R3" s="13"/>
      <c r="V3" s="13"/>
      <c r="Z3" s="13"/>
      <c r="AA3"/>
    </row>
    <row r="4" spans="1:27" x14ac:dyDescent="0.2">
      <c r="A4" s="52">
        <v>0</v>
      </c>
      <c r="B4" s="52">
        <v>9</v>
      </c>
      <c r="C4" s="52">
        <v>0</v>
      </c>
      <c r="D4" s="54" t="s">
        <v>37</v>
      </c>
      <c r="E4" s="55">
        <v>51116</v>
      </c>
      <c r="F4" s="2" t="s">
        <v>0</v>
      </c>
      <c r="G4" s="8">
        <f t="shared" ref="G4:G10" si="0">ROUND((A4/B4*C4),0)</f>
        <v>0</v>
      </c>
      <c r="H4" s="8">
        <f>ROUND((G4*$G$45),0)</f>
        <v>0</v>
      </c>
      <c r="I4" s="15">
        <f t="shared" ref="I4:I11" si="1">ROUND(SUM(G4:H4),0)</f>
        <v>0</v>
      </c>
      <c r="J4" s="9"/>
      <c r="K4" s="8">
        <f>SUM(G4)</f>
        <v>0</v>
      </c>
      <c r="L4" s="8" t="str">
        <f>F4</f>
        <v>PI</v>
      </c>
      <c r="M4" s="9"/>
      <c r="N4"/>
      <c r="O4"/>
      <c r="P4" s="13"/>
      <c r="R4" s="13"/>
      <c r="V4" s="13"/>
      <c r="Z4" s="13"/>
      <c r="AA4"/>
    </row>
    <row r="5" spans="1:27" x14ac:dyDescent="0.2">
      <c r="A5" s="52">
        <v>0</v>
      </c>
      <c r="B5" s="52">
        <v>9</v>
      </c>
      <c r="C5" s="52">
        <v>0</v>
      </c>
      <c r="D5" s="54" t="s">
        <v>37</v>
      </c>
      <c r="E5" s="55">
        <v>51116</v>
      </c>
      <c r="F5" s="2" t="s">
        <v>0</v>
      </c>
      <c r="G5" s="8">
        <f t="shared" si="0"/>
        <v>0</v>
      </c>
      <c r="H5" s="8">
        <f t="shared" ref="H5:H8" si="2">ROUND((G5*$G$45),0)</f>
        <v>0</v>
      </c>
      <c r="I5" s="15">
        <f t="shared" si="1"/>
        <v>0</v>
      </c>
      <c r="J5" s="9"/>
      <c r="K5" s="8">
        <f>SUM(G5)</f>
        <v>0</v>
      </c>
      <c r="L5" s="8" t="str">
        <f t="shared" ref="L5:L12" si="3">F5</f>
        <v>PI</v>
      </c>
      <c r="M5" s="9"/>
      <c r="N5"/>
      <c r="O5"/>
      <c r="P5" s="13"/>
      <c r="R5" s="13"/>
      <c r="V5" s="13"/>
      <c r="Z5" s="13"/>
      <c r="AA5"/>
    </row>
    <row r="6" spans="1:27" x14ac:dyDescent="0.2">
      <c r="A6" s="52">
        <v>0</v>
      </c>
      <c r="B6" s="52">
        <v>9</v>
      </c>
      <c r="C6" s="52">
        <v>0</v>
      </c>
      <c r="D6" s="54" t="s">
        <v>43</v>
      </c>
      <c r="E6" s="55">
        <v>51118</v>
      </c>
      <c r="F6" s="2" t="s">
        <v>0</v>
      </c>
      <c r="G6" s="8">
        <f t="shared" si="0"/>
        <v>0</v>
      </c>
      <c r="H6" s="8">
        <f t="shared" si="2"/>
        <v>0</v>
      </c>
      <c r="I6" s="15">
        <f t="shared" si="1"/>
        <v>0</v>
      </c>
      <c r="J6" s="9"/>
      <c r="K6" s="8">
        <f t="shared" ref="K6:K11" si="4">SUM(G6 )</f>
        <v>0</v>
      </c>
      <c r="L6" s="8" t="str">
        <f t="shared" si="3"/>
        <v>PI</v>
      </c>
      <c r="M6" s="9"/>
      <c r="N6"/>
      <c r="O6"/>
      <c r="P6" s="13"/>
      <c r="R6" s="13"/>
      <c r="V6" s="13"/>
      <c r="Z6" s="13"/>
      <c r="AA6"/>
    </row>
    <row r="7" spans="1:27" x14ac:dyDescent="0.2">
      <c r="A7" s="52">
        <v>0</v>
      </c>
      <c r="B7" s="52">
        <v>9</v>
      </c>
      <c r="C7" s="52">
        <v>0</v>
      </c>
      <c r="D7" s="54" t="s">
        <v>43</v>
      </c>
      <c r="E7" s="55">
        <v>51118</v>
      </c>
      <c r="F7" s="2" t="s">
        <v>0</v>
      </c>
      <c r="G7" s="8">
        <f t="shared" si="0"/>
        <v>0</v>
      </c>
      <c r="H7" s="8">
        <f t="shared" si="2"/>
        <v>0</v>
      </c>
      <c r="I7" s="15">
        <f t="shared" si="1"/>
        <v>0</v>
      </c>
      <c r="J7" s="9"/>
      <c r="K7" s="8">
        <f t="shared" si="4"/>
        <v>0</v>
      </c>
      <c r="L7" s="8" t="str">
        <f t="shared" si="3"/>
        <v>PI</v>
      </c>
      <c r="M7" s="9"/>
      <c r="N7"/>
      <c r="O7"/>
      <c r="P7" s="13"/>
      <c r="R7" s="13"/>
      <c r="V7" s="13"/>
      <c r="Z7" s="13"/>
      <c r="AA7"/>
    </row>
    <row r="8" spans="1:27" x14ac:dyDescent="0.2">
      <c r="A8" s="52">
        <v>0</v>
      </c>
      <c r="B8" s="52">
        <v>12</v>
      </c>
      <c r="C8" s="52">
        <v>0</v>
      </c>
      <c r="D8" s="54" t="s">
        <v>40</v>
      </c>
      <c r="E8" s="55">
        <v>51119</v>
      </c>
      <c r="F8" s="2" t="s">
        <v>57</v>
      </c>
      <c r="G8" s="8">
        <f t="shared" si="0"/>
        <v>0</v>
      </c>
      <c r="H8" s="8">
        <f t="shared" si="2"/>
        <v>0</v>
      </c>
      <c r="I8" s="15">
        <f t="shared" ref="I8" si="5">ROUND(SUM(G8:H8),0)</f>
        <v>0</v>
      </c>
      <c r="J8" s="9"/>
      <c r="K8" s="8">
        <f>SUM(G8 )</f>
        <v>0</v>
      </c>
      <c r="L8" s="8" t="str">
        <f t="shared" si="3"/>
        <v>Full Time Technician</v>
      </c>
      <c r="M8" s="9"/>
      <c r="N8"/>
      <c r="O8"/>
      <c r="P8" s="13"/>
      <c r="R8" s="13"/>
      <c r="V8" s="13"/>
      <c r="Z8" s="13"/>
      <c r="AA8"/>
    </row>
    <row r="9" spans="1:27" x14ac:dyDescent="0.2">
      <c r="A9" s="52">
        <v>0</v>
      </c>
      <c r="B9" s="52">
        <v>12</v>
      </c>
      <c r="C9" s="52">
        <v>0</v>
      </c>
      <c r="D9" s="54" t="s">
        <v>38</v>
      </c>
      <c r="E9" s="55">
        <v>51410</v>
      </c>
      <c r="F9" s="2" t="s">
        <v>44</v>
      </c>
      <c r="G9" s="8">
        <f t="shared" si="0"/>
        <v>0</v>
      </c>
      <c r="H9" s="8">
        <f>ROUND((G9*$G$48),0)</f>
        <v>0</v>
      </c>
      <c r="I9" s="15">
        <f t="shared" si="1"/>
        <v>0</v>
      </c>
      <c r="J9" s="9"/>
      <c r="K9" s="8">
        <f t="shared" si="4"/>
        <v>0</v>
      </c>
      <c r="L9" s="8" t="str">
        <f t="shared" si="3"/>
        <v>Hourly Technician</v>
      </c>
      <c r="M9" s="9"/>
      <c r="N9"/>
      <c r="O9"/>
      <c r="P9" s="13"/>
      <c r="R9" s="13"/>
      <c r="V9" s="13"/>
      <c r="Z9" s="13"/>
      <c r="AA9"/>
    </row>
    <row r="10" spans="1:27" x14ac:dyDescent="0.2">
      <c r="A10" s="52">
        <v>0</v>
      </c>
      <c r="B10" s="53">
        <v>12</v>
      </c>
      <c r="C10" s="52">
        <v>0</v>
      </c>
      <c r="D10" s="54" t="s">
        <v>40</v>
      </c>
      <c r="E10" s="55">
        <v>51119</v>
      </c>
      <c r="F10" s="2" t="s">
        <v>63</v>
      </c>
      <c r="G10" s="8">
        <f t="shared" si="0"/>
        <v>0</v>
      </c>
      <c r="H10" s="8">
        <f>ROUND((G10*$G$46),0)</f>
        <v>0</v>
      </c>
      <c r="I10" s="15">
        <f t="shared" si="1"/>
        <v>0</v>
      </c>
      <c r="J10" s="9"/>
      <c r="K10" s="8">
        <f t="shared" si="4"/>
        <v>0</v>
      </c>
      <c r="L10" s="8" t="str">
        <f t="shared" si="3"/>
        <v>Postdoc*</v>
      </c>
      <c r="M10" s="9"/>
      <c r="N10"/>
      <c r="O10"/>
      <c r="P10" s="13"/>
      <c r="R10" s="13"/>
      <c r="V10" s="13"/>
      <c r="Z10" s="13"/>
      <c r="AA10"/>
    </row>
    <row r="11" spans="1:27" x14ac:dyDescent="0.2">
      <c r="A11" s="91" t="s">
        <v>60</v>
      </c>
      <c r="B11" s="92"/>
      <c r="C11" s="56">
        <v>0</v>
      </c>
      <c r="D11" s="54" t="s">
        <v>54</v>
      </c>
      <c r="E11" s="55">
        <v>51112</v>
      </c>
      <c r="F11" s="2" t="s">
        <v>54</v>
      </c>
      <c r="G11" s="8">
        <f>ROUND((C11*C12),0)</f>
        <v>0</v>
      </c>
      <c r="H11" s="8">
        <f>ROUND((G11*$G$47),0)</f>
        <v>0</v>
      </c>
      <c r="I11" s="15">
        <f t="shared" si="1"/>
        <v>0</v>
      </c>
      <c r="J11" s="9"/>
      <c r="K11" s="8">
        <f t="shared" si="4"/>
        <v>0</v>
      </c>
      <c r="L11" s="8" t="str">
        <f t="shared" si="3"/>
        <v>Grad Student</v>
      </c>
      <c r="M11" s="9"/>
      <c r="N11"/>
      <c r="O11"/>
      <c r="P11" s="13"/>
      <c r="R11" s="13"/>
      <c r="V11" s="13"/>
      <c r="Z11" s="13"/>
      <c r="AA11"/>
    </row>
    <row r="12" spans="1:27" x14ac:dyDescent="0.2">
      <c r="A12" s="93" t="s">
        <v>59</v>
      </c>
      <c r="B12" s="94"/>
      <c r="C12" s="56">
        <v>0</v>
      </c>
      <c r="D12" s="54" t="s">
        <v>39</v>
      </c>
      <c r="E12" s="55">
        <v>51450</v>
      </c>
      <c r="F12" s="2" t="s">
        <v>58</v>
      </c>
      <c r="G12" s="8">
        <v>0</v>
      </c>
      <c r="H12" s="8">
        <f t="shared" ref="H12" si="6">ROUND((G12*$G$48),0)</f>
        <v>0</v>
      </c>
      <c r="I12" s="15">
        <f>ROUND(SUM(G12,H12),0)</f>
        <v>0</v>
      </c>
      <c r="J12" s="9"/>
      <c r="K12" s="8">
        <f>SUM(G12  )</f>
        <v>0</v>
      </c>
      <c r="L12" s="8" t="str">
        <f t="shared" si="3"/>
        <v>Undergrad - hourly</v>
      </c>
      <c r="M12" s="9"/>
      <c r="N12"/>
      <c r="O12"/>
      <c r="P12" s="13"/>
      <c r="R12" s="13"/>
      <c r="V12" s="13"/>
      <c r="Z12" s="13"/>
      <c r="AA12"/>
    </row>
    <row r="13" spans="1:27" x14ac:dyDescent="0.2">
      <c r="A13" s="33"/>
      <c r="B13" s="33"/>
      <c r="C13" s="33"/>
      <c r="D13" s="34"/>
      <c r="E13" s="57">
        <v>51800</v>
      </c>
      <c r="F13" s="22" t="s">
        <v>2</v>
      </c>
      <c r="G13" s="23"/>
      <c r="H13" s="23">
        <f>ROUND(SUM(H4:H12),0)</f>
        <v>0</v>
      </c>
      <c r="I13" s="24"/>
      <c r="J13" s="9"/>
      <c r="K13" s="23">
        <f>SUM(H13  )</f>
        <v>0</v>
      </c>
      <c r="L13" s="23" t="str">
        <f>F13</f>
        <v>Fringe</v>
      </c>
      <c r="M13" s="9"/>
      <c r="N13"/>
      <c r="O13"/>
      <c r="P13" s="13"/>
      <c r="R13" s="13"/>
      <c r="V13" s="13"/>
      <c r="Z13" s="13"/>
      <c r="AA13"/>
    </row>
    <row r="14" spans="1:27" x14ac:dyDescent="0.2">
      <c r="A14" s="60" t="s">
        <v>62</v>
      </c>
      <c r="B14" s="60"/>
      <c r="C14" s="60"/>
      <c r="D14" s="61"/>
      <c r="E14" s="57">
        <v>51000</v>
      </c>
      <c r="F14" s="22" t="s">
        <v>9</v>
      </c>
      <c r="G14" s="23">
        <f>ROUND(SUM(G4:G13),0)</f>
        <v>0</v>
      </c>
      <c r="H14" s="23"/>
      <c r="I14" s="24"/>
      <c r="J14" s="9"/>
      <c r="K14" s="23">
        <f>SUM(G14  )</f>
        <v>0</v>
      </c>
      <c r="L14" s="23" t="str">
        <f>F14</f>
        <v>Salaries</v>
      </c>
      <c r="M14" s="9"/>
      <c r="N14"/>
      <c r="O14"/>
      <c r="P14" s="13"/>
      <c r="R14" s="13"/>
      <c r="V14" s="13"/>
      <c r="Z14" s="13"/>
      <c r="AA14"/>
    </row>
    <row r="15" spans="1:27" x14ac:dyDescent="0.2">
      <c r="A15" s="6"/>
      <c r="B15" s="6"/>
      <c r="C15" s="32"/>
      <c r="D15" s="35"/>
      <c r="E15" s="55"/>
      <c r="F15" s="2" t="s">
        <v>10</v>
      </c>
      <c r="G15" s="8"/>
      <c r="H15" s="8"/>
      <c r="I15" s="15">
        <f>ROUND(SUM(I4:I14),0)</f>
        <v>0</v>
      </c>
      <c r="J15" s="9"/>
      <c r="K15" s="8">
        <f>SUM(I15  )</f>
        <v>0</v>
      </c>
      <c r="L15" s="8" t="str">
        <f t="shared" ref="L15" si="7">F15</f>
        <v>Fringe and Salaries</v>
      </c>
      <c r="M15" s="9"/>
      <c r="N15"/>
      <c r="O15"/>
      <c r="P15" s="13"/>
      <c r="R15" s="13"/>
      <c r="V15" s="13"/>
      <c r="Z15" s="13"/>
      <c r="AA15"/>
    </row>
    <row r="16" spans="1:27" x14ac:dyDescent="0.2">
      <c r="A16" s="6"/>
      <c r="B16" s="6"/>
      <c r="C16" s="6"/>
      <c r="D16" s="35"/>
      <c r="E16" s="57">
        <v>51990</v>
      </c>
      <c r="F16" s="22" t="s">
        <v>53</v>
      </c>
      <c r="G16" s="23"/>
      <c r="H16" s="23"/>
      <c r="I16" s="24">
        <v>0</v>
      </c>
      <c r="J16" s="9"/>
      <c r="K16" s="23">
        <f>SUM(I16  )</f>
        <v>0</v>
      </c>
      <c r="L16" s="23" t="str">
        <f>F16</f>
        <v>Honorarium/Consultant</v>
      </c>
      <c r="M16" s="9"/>
      <c r="N16"/>
      <c r="O16"/>
      <c r="P16" s="13"/>
      <c r="R16" s="13"/>
      <c r="V16" s="13"/>
      <c r="Z16" s="13"/>
      <c r="AA16"/>
    </row>
    <row r="17" spans="1:27" x14ac:dyDescent="0.2">
      <c r="A17" s="6"/>
      <c r="B17" s="6"/>
      <c r="C17" s="6"/>
      <c r="D17" s="35"/>
      <c r="E17" s="57">
        <v>52000</v>
      </c>
      <c r="F17" s="22" t="s">
        <v>14</v>
      </c>
      <c r="G17" s="23"/>
      <c r="H17" s="23"/>
      <c r="I17" s="24">
        <v>0</v>
      </c>
      <c r="J17" s="9"/>
      <c r="K17" s="23">
        <f>SUM(I17  )</f>
        <v>0</v>
      </c>
      <c r="L17" s="23" t="str">
        <f>F17</f>
        <v>Materials &amp; Supplies</v>
      </c>
      <c r="M17" s="9"/>
      <c r="N17"/>
      <c r="O17"/>
      <c r="P17" s="13"/>
      <c r="R17" s="13"/>
      <c r="V17" s="13"/>
      <c r="Z17" s="13"/>
      <c r="AA17"/>
    </row>
    <row r="18" spans="1:27" x14ac:dyDescent="0.2">
      <c r="A18" s="6"/>
      <c r="B18" s="6"/>
      <c r="C18" s="6"/>
      <c r="D18" s="35"/>
      <c r="E18" s="55"/>
      <c r="F18" s="2" t="s">
        <v>11</v>
      </c>
      <c r="G18" s="8"/>
      <c r="H18" s="8"/>
      <c r="I18" s="15">
        <f>ROUND(SUM(H19:H20),0)</f>
        <v>0</v>
      </c>
      <c r="J18" s="9"/>
      <c r="K18" s="8">
        <f>SUM(I18  )</f>
        <v>0</v>
      </c>
      <c r="L18" s="8" t="str">
        <f t="shared" ref="L18" si="8">F18</f>
        <v>Travel</v>
      </c>
      <c r="M18" s="9"/>
      <c r="N18"/>
      <c r="O18"/>
      <c r="P18" s="13"/>
      <c r="R18" s="13"/>
      <c r="V18" s="13"/>
      <c r="Z18" s="13"/>
      <c r="AA18"/>
    </row>
    <row r="19" spans="1:27" x14ac:dyDescent="0.2">
      <c r="A19" s="6"/>
      <c r="B19" s="6"/>
      <c r="C19" s="6"/>
      <c r="D19" s="35"/>
      <c r="E19" s="57">
        <v>53100</v>
      </c>
      <c r="F19" s="22"/>
      <c r="G19" s="23" t="s">
        <v>70</v>
      </c>
      <c r="H19" s="23">
        <v>0</v>
      </c>
      <c r="I19" s="24"/>
      <c r="J19" s="9"/>
      <c r="K19" s="23">
        <f>SUM(H19  )</f>
        <v>0</v>
      </c>
      <c r="L19" s="23" t="str">
        <f>G19</f>
        <v>Domestic</v>
      </c>
      <c r="M19" s="9"/>
      <c r="N19"/>
      <c r="O19"/>
      <c r="P19" s="13"/>
      <c r="R19" s="13"/>
      <c r="V19" s="13"/>
      <c r="Z19" s="13"/>
      <c r="AA19"/>
    </row>
    <row r="20" spans="1:27" x14ac:dyDescent="0.2">
      <c r="A20" s="6"/>
      <c r="B20" s="6"/>
      <c r="C20" s="6"/>
      <c r="D20" s="35"/>
      <c r="E20" s="57">
        <v>53130</v>
      </c>
      <c r="F20" s="22"/>
      <c r="G20" s="23" t="s">
        <v>71</v>
      </c>
      <c r="H20" s="23">
        <v>0</v>
      </c>
      <c r="I20" s="24"/>
      <c r="J20" s="9"/>
      <c r="K20" s="23">
        <f>SUM(H20  )</f>
        <v>0</v>
      </c>
      <c r="L20" s="23" t="str">
        <f>G20</f>
        <v>International</v>
      </c>
      <c r="M20" s="9"/>
      <c r="N20"/>
      <c r="O20"/>
      <c r="P20" s="13"/>
      <c r="R20" s="13"/>
      <c r="V20" s="13"/>
      <c r="Z20" s="13"/>
      <c r="AA20"/>
    </row>
    <row r="21" spans="1:27" x14ac:dyDescent="0.2">
      <c r="A21" s="6"/>
      <c r="B21" s="6"/>
      <c r="C21" s="6"/>
      <c r="D21" s="35"/>
      <c r="E21" s="57">
        <v>53000</v>
      </c>
      <c r="F21" s="22" t="s">
        <v>48</v>
      </c>
      <c r="G21" s="23"/>
      <c r="H21" s="23"/>
      <c r="I21" s="24">
        <f>ROUND(SUM(H22:H24),0)</f>
        <v>0</v>
      </c>
      <c r="J21" s="9"/>
      <c r="K21" s="23">
        <f>SUM(I21)</f>
        <v>0</v>
      </c>
      <c r="L21" s="22" t="str">
        <f>F21</f>
        <v>Current Services</v>
      </c>
      <c r="M21" s="9"/>
      <c r="N21"/>
      <c r="O21"/>
      <c r="P21" s="13"/>
      <c r="R21" s="13"/>
      <c r="V21" s="13"/>
      <c r="Z21" s="13"/>
      <c r="AA21"/>
    </row>
    <row r="22" spans="1:27" x14ac:dyDescent="0.2">
      <c r="A22" s="6"/>
      <c r="B22" s="6"/>
      <c r="C22" s="6"/>
      <c r="D22" s="35"/>
      <c r="E22" s="55"/>
      <c r="F22" s="8"/>
      <c r="G22" s="62" t="s">
        <v>15</v>
      </c>
      <c r="H22" s="8">
        <v>0</v>
      </c>
      <c r="I22" s="15"/>
      <c r="J22" s="9"/>
      <c r="K22" s="8">
        <f>SUM(H22  )</f>
        <v>0</v>
      </c>
      <c r="L22" s="8" t="str">
        <f>G22</f>
        <v>Publications</v>
      </c>
      <c r="M22" s="9"/>
      <c r="N22"/>
      <c r="O22"/>
      <c r="P22" s="13"/>
      <c r="R22" s="13"/>
      <c r="V22" s="13"/>
      <c r="Z22" s="13"/>
      <c r="AA22"/>
    </row>
    <row r="23" spans="1:27" x14ac:dyDescent="0.2">
      <c r="A23" s="6"/>
      <c r="B23" s="6"/>
      <c r="C23" s="6"/>
      <c r="D23" s="35"/>
      <c r="E23" s="55"/>
      <c r="F23" s="8"/>
      <c r="G23" s="62" t="s">
        <v>65</v>
      </c>
      <c r="H23" s="8">
        <v>0</v>
      </c>
      <c r="I23" s="15"/>
      <c r="J23" s="9"/>
      <c r="K23" s="8">
        <f>SUM(H23  )</f>
        <v>0</v>
      </c>
      <c r="L23" s="8" t="str">
        <f t="shared" ref="L23:L24" si="9">G23</f>
        <v>Computer Svcs</v>
      </c>
      <c r="M23" s="9"/>
      <c r="N23"/>
      <c r="O23"/>
      <c r="P23" s="13"/>
      <c r="R23" s="13"/>
      <c r="V23" s="13"/>
      <c r="Z23" s="13"/>
      <c r="AA23"/>
    </row>
    <row r="24" spans="1:27" x14ac:dyDescent="0.2">
      <c r="A24" s="6"/>
      <c r="B24" s="6"/>
      <c r="C24" s="6"/>
      <c r="D24" s="35"/>
      <c r="E24" s="55"/>
      <c r="F24" s="8"/>
      <c r="G24" s="62" t="s">
        <v>17</v>
      </c>
      <c r="H24" s="8">
        <v>0</v>
      </c>
      <c r="I24" s="15"/>
      <c r="J24" s="9"/>
      <c r="K24" s="8">
        <f>SUM(H24  )</f>
        <v>0</v>
      </c>
      <c r="L24" s="8" t="str">
        <f t="shared" si="9"/>
        <v>Other</v>
      </c>
      <c r="M24" s="9"/>
      <c r="N24"/>
      <c r="O24"/>
      <c r="P24" s="13"/>
      <c r="R24" s="13"/>
      <c r="V24" s="13"/>
      <c r="Z24" s="13"/>
      <c r="AA24"/>
    </row>
    <row r="25" spans="1:27" x14ac:dyDescent="0.2">
      <c r="A25" s="6"/>
      <c r="B25" s="6"/>
      <c r="C25" s="6"/>
      <c r="D25" s="35"/>
      <c r="E25" s="57">
        <v>54000</v>
      </c>
      <c r="F25" s="22" t="s">
        <v>52</v>
      </c>
      <c r="G25" s="22"/>
      <c r="H25" s="23"/>
      <c r="I25" s="24">
        <v>0</v>
      </c>
      <c r="J25" s="25"/>
      <c r="K25" s="23">
        <f>SUM(I25)</f>
        <v>0</v>
      </c>
      <c r="L25" s="22" t="str">
        <f>F25</f>
        <v>Fixed Charges/Serv Ctrs.</v>
      </c>
      <c r="M25" s="9"/>
      <c r="N25"/>
      <c r="O25"/>
      <c r="P25" s="13"/>
      <c r="R25" s="13"/>
      <c r="V25" s="13"/>
      <c r="Z25" s="13"/>
      <c r="AA25"/>
    </row>
    <row r="26" spans="1:27" x14ac:dyDescent="0.2">
      <c r="A26" s="6"/>
      <c r="B26" s="6"/>
      <c r="C26" s="6"/>
      <c r="D26" s="35"/>
      <c r="E26" s="57">
        <v>55000</v>
      </c>
      <c r="F26" s="22" t="s">
        <v>13</v>
      </c>
      <c r="G26" s="23"/>
      <c r="H26" s="23"/>
      <c r="I26" s="24">
        <v>0</v>
      </c>
      <c r="J26" s="9"/>
      <c r="K26" s="23">
        <f>SUM(I26)</f>
        <v>0</v>
      </c>
      <c r="L26" s="22" t="str">
        <f>F26</f>
        <v>Equipment</v>
      </c>
      <c r="M26" s="9"/>
      <c r="N26"/>
      <c r="O26"/>
      <c r="P26" s="13"/>
      <c r="R26" s="13"/>
      <c r="V26" s="13"/>
      <c r="Z26" s="13"/>
      <c r="AA26"/>
    </row>
    <row r="27" spans="1:27" x14ac:dyDescent="0.2">
      <c r="A27" s="6"/>
      <c r="B27" s="6"/>
      <c r="C27" s="6"/>
      <c r="D27" s="35"/>
      <c r="E27" s="57">
        <v>56000</v>
      </c>
      <c r="F27" s="22" t="s">
        <v>25</v>
      </c>
      <c r="G27" s="23"/>
      <c r="H27" s="23"/>
      <c r="I27" s="23">
        <f>$C$11*O55</f>
        <v>0</v>
      </c>
      <c r="J27" s="9"/>
      <c r="K27" s="23">
        <f>SUM(I27  )</f>
        <v>0</v>
      </c>
      <c r="L27" s="22" t="str">
        <f>F27</f>
        <v>Tuition</v>
      </c>
      <c r="M27" s="9"/>
      <c r="N27"/>
      <c r="O27"/>
      <c r="P27" s="13"/>
      <c r="R27" s="13"/>
      <c r="V27" s="13"/>
      <c r="Z27" s="13"/>
      <c r="AA27"/>
    </row>
    <row r="28" spans="1:27" x14ac:dyDescent="0.2">
      <c r="A28" s="6"/>
      <c r="B28" s="6"/>
      <c r="C28" s="6"/>
      <c r="D28" s="35"/>
      <c r="E28" s="57">
        <v>56962</v>
      </c>
      <c r="F28" s="22" t="s">
        <v>12</v>
      </c>
      <c r="G28" s="23"/>
      <c r="H28" s="23"/>
      <c r="I28" s="24">
        <f>SUM(H29:H33)</f>
        <v>0</v>
      </c>
      <c r="J28" s="25"/>
      <c r="K28" s="23">
        <f>SUM(I28  )</f>
        <v>0</v>
      </c>
      <c r="L28" s="23" t="str">
        <f>F28</f>
        <v>Participant Support</v>
      </c>
      <c r="M28" s="9"/>
      <c r="N28"/>
      <c r="O28"/>
      <c r="P28" s="13"/>
      <c r="R28" s="13"/>
      <c r="V28" s="13"/>
      <c r="Z28" s="13"/>
      <c r="AA28"/>
    </row>
    <row r="29" spans="1:27" x14ac:dyDescent="0.2">
      <c r="A29" s="6"/>
      <c r="B29" s="6"/>
      <c r="C29" s="6"/>
      <c r="D29" s="35"/>
      <c r="E29" s="55"/>
      <c r="F29" s="26"/>
      <c r="G29" s="27" t="s">
        <v>36</v>
      </c>
      <c r="H29" s="27">
        <v>0</v>
      </c>
      <c r="I29" s="28"/>
      <c r="J29" s="27"/>
      <c r="K29" s="27">
        <f>SUM(H29  )</f>
        <v>0</v>
      </c>
      <c r="L29" s="27" t="str">
        <f>G29</f>
        <v>Stipend</v>
      </c>
      <c r="M29" s="9"/>
      <c r="N29"/>
      <c r="O29"/>
      <c r="P29" s="13"/>
      <c r="R29" s="13"/>
      <c r="V29" s="13"/>
      <c r="Z29" s="13"/>
      <c r="AA29"/>
    </row>
    <row r="30" spans="1:27" x14ac:dyDescent="0.2">
      <c r="A30" s="6"/>
      <c r="B30" s="6"/>
      <c r="C30" s="6"/>
      <c r="D30" s="35"/>
      <c r="E30" s="55"/>
      <c r="F30" s="26"/>
      <c r="G30" s="27" t="s">
        <v>11</v>
      </c>
      <c r="H30" s="27">
        <v>0</v>
      </c>
      <c r="I30" s="28"/>
      <c r="J30" s="27"/>
      <c r="K30" s="27">
        <f>SUM(H30  )</f>
        <v>0</v>
      </c>
      <c r="L30" s="27" t="str">
        <f t="shared" ref="L30:L33" si="10">G30</f>
        <v>Travel</v>
      </c>
      <c r="M30" s="9"/>
      <c r="N30"/>
      <c r="O30"/>
      <c r="P30" s="13"/>
      <c r="R30" s="13"/>
      <c r="V30" s="13"/>
      <c r="Z30" s="13"/>
      <c r="AA30"/>
    </row>
    <row r="31" spans="1:27" x14ac:dyDescent="0.2">
      <c r="A31" s="6"/>
      <c r="B31" s="6"/>
      <c r="C31" s="6"/>
      <c r="D31" s="35"/>
      <c r="E31" s="55"/>
      <c r="F31" s="26"/>
      <c r="G31" s="27" t="s">
        <v>72</v>
      </c>
      <c r="H31" s="27">
        <v>0</v>
      </c>
      <c r="I31" s="28"/>
      <c r="J31" s="27"/>
      <c r="K31" s="27">
        <f>SUM(H31  )</f>
        <v>0</v>
      </c>
      <c r="L31" s="27" t="str">
        <f t="shared" si="10"/>
        <v>Subsistence</v>
      </c>
      <c r="M31" s="9"/>
      <c r="N31"/>
      <c r="O31"/>
      <c r="P31" s="13"/>
      <c r="R31" s="13"/>
      <c r="V31" s="13"/>
      <c r="Z31" s="13"/>
      <c r="AA31"/>
    </row>
    <row r="32" spans="1:27" x14ac:dyDescent="0.2">
      <c r="A32" s="6"/>
      <c r="B32" s="6"/>
      <c r="C32" s="6"/>
      <c r="D32" s="35"/>
      <c r="E32" s="55"/>
      <c r="F32" s="26"/>
      <c r="G32" s="27" t="s">
        <v>17</v>
      </c>
      <c r="H32" s="27">
        <v>0</v>
      </c>
      <c r="I32" s="28"/>
      <c r="J32" s="27"/>
      <c r="K32" s="27">
        <f>SUM(H32  )</f>
        <v>0</v>
      </c>
      <c r="L32" s="27" t="str">
        <f t="shared" ref="L32" si="11">G32</f>
        <v>Other</v>
      </c>
      <c r="M32" s="9"/>
      <c r="N32"/>
      <c r="O32"/>
      <c r="P32" s="13"/>
      <c r="R32" s="13"/>
      <c r="V32" s="13"/>
      <c r="Z32" s="13"/>
      <c r="AA32"/>
    </row>
    <row r="33" spans="1:28" x14ac:dyDescent="0.2">
      <c r="A33" s="6"/>
      <c r="B33" s="6"/>
      <c r="C33" s="6"/>
      <c r="D33" s="35"/>
      <c r="E33" s="55"/>
      <c r="F33" s="26"/>
      <c r="G33" s="27" t="s">
        <v>17</v>
      </c>
      <c r="H33" s="27">
        <v>0</v>
      </c>
      <c r="I33" s="28"/>
      <c r="J33" s="27"/>
      <c r="K33" s="27">
        <f>SUM(H33  )</f>
        <v>0</v>
      </c>
      <c r="L33" s="27" t="str">
        <f t="shared" si="10"/>
        <v>Other</v>
      </c>
      <c r="M33" s="9"/>
      <c r="N33"/>
      <c r="O33"/>
      <c r="P33" s="13"/>
      <c r="R33" s="13"/>
      <c r="V33" s="13"/>
      <c r="Z33" s="13"/>
      <c r="AA33"/>
    </row>
    <row r="34" spans="1:28" x14ac:dyDescent="0.2">
      <c r="A34" s="6"/>
      <c r="B34" s="6"/>
      <c r="C34" s="6"/>
      <c r="D34" s="35"/>
      <c r="E34" s="57">
        <v>56980</v>
      </c>
      <c r="F34" s="22" t="s">
        <v>16</v>
      </c>
      <c r="G34" s="23" t="s">
        <v>3</v>
      </c>
      <c r="H34" s="30" t="s">
        <v>51</v>
      </c>
      <c r="I34" s="24">
        <f>ROUND(SUM(G35:G38),0)</f>
        <v>0</v>
      </c>
      <c r="J34" s="9"/>
      <c r="K34" s="23">
        <f>SUM(I34  )</f>
        <v>0</v>
      </c>
      <c r="L34" s="23" t="str">
        <f t="shared" ref="L34:L43" si="12">F34</f>
        <v>Subawards</v>
      </c>
      <c r="M34" s="9"/>
      <c r="N34"/>
      <c r="O34"/>
      <c r="P34" s="13"/>
      <c r="R34" s="13"/>
      <c r="V34" s="13"/>
      <c r="Z34" s="13"/>
      <c r="AA34"/>
    </row>
    <row r="35" spans="1:28" x14ac:dyDescent="0.2">
      <c r="A35" s="6"/>
      <c r="B35" s="6"/>
      <c r="C35" s="6"/>
      <c r="D35" s="35"/>
      <c r="E35" s="55"/>
      <c r="F35" s="26" t="s">
        <v>49</v>
      </c>
      <c r="G35" s="27">
        <v>0</v>
      </c>
      <c r="H35" s="29">
        <f>IF(G35&lt;=25000,G35,25000)</f>
        <v>0</v>
      </c>
      <c r="I35" s="28"/>
      <c r="J35" s="9"/>
      <c r="K35" s="27">
        <f>G35</f>
        <v>0</v>
      </c>
      <c r="L35" s="27" t="str">
        <f t="shared" si="12"/>
        <v>Sub 1</v>
      </c>
      <c r="M35" s="9"/>
      <c r="N35"/>
      <c r="O35"/>
      <c r="P35" s="13"/>
      <c r="R35" s="13"/>
      <c r="V35" s="13"/>
      <c r="Z35" s="13"/>
      <c r="AA35"/>
    </row>
    <row r="36" spans="1:28" x14ac:dyDescent="0.2">
      <c r="A36" s="6"/>
      <c r="B36" s="6"/>
      <c r="C36" s="6"/>
      <c r="D36" s="35"/>
      <c r="E36" s="55"/>
      <c r="F36" s="26" t="s">
        <v>50</v>
      </c>
      <c r="G36" s="27">
        <v>0</v>
      </c>
      <c r="H36" s="29">
        <f t="shared" ref="H36:H38" si="13">IF(G36&lt;=25000,G36,25000)</f>
        <v>0</v>
      </c>
      <c r="I36" s="28"/>
      <c r="J36" s="9"/>
      <c r="K36" s="27">
        <f t="shared" ref="K36:K38" si="14">G36</f>
        <v>0</v>
      </c>
      <c r="L36" s="27" t="str">
        <f t="shared" si="12"/>
        <v>Sub 2</v>
      </c>
      <c r="M36" s="9"/>
      <c r="N36"/>
      <c r="O36"/>
      <c r="P36" s="13"/>
      <c r="R36" s="13"/>
      <c r="V36" s="13"/>
      <c r="Z36" s="13"/>
      <c r="AA36"/>
    </row>
    <row r="37" spans="1:28" x14ac:dyDescent="0.2">
      <c r="A37" s="6"/>
      <c r="B37" s="6"/>
      <c r="C37" s="6"/>
      <c r="D37" s="35"/>
      <c r="E37" s="55"/>
      <c r="F37" s="26" t="s">
        <v>73</v>
      </c>
      <c r="G37" s="27">
        <v>0</v>
      </c>
      <c r="H37" s="29">
        <f t="shared" si="13"/>
        <v>0</v>
      </c>
      <c r="I37" s="28"/>
      <c r="J37" s="9"/>
      <c r="K37" s="27">
        <f t="shared" si="14"/>
        <v>0</v>
      </c>
      <c r="L37" s="27" t="str">
        <f t="shared" si="12"/>
        <v>Sub 3</v>
      </c>
      <c r="M37" s="9"/>
      <c r="N37"/>
      <c r="O37"/>
      <c r="P37" s="13"/>
      <c r="R37" s="13"/>
      <c r="V37" s="13"/>
      <c r="Z37" s="13"/>
      <c r="AA37"/>
    </row>
    <row r="38" spans="1:28" x14ac:dyDescent="0.2">
      <c r="A38" s="6"/>
      <c r="B38" s="6"/>
      <c r="C38" s="6"/>
      <c r="D38" s="35"/>
      <c r="E38" s="55"/>
      <c r="F38" s="26" t="s">
        <v>74</v>
      </c>
      <c r="G38" s="27">
        <v>0</v>
      </c>
      <c r="H38" s="29">
        <f t="shared" si="13"/>
        <v>0</v>
      </c>
      <c r="I38" s="28"/>
      <c r="J38" s="9"/>
      <c r="K38" s="27">
        <f t="shared" si="14"/>
        <v>0</v>
      </c>
      <c r="L38" s="27" t="str">
        <f t="shared" si="12"/>
        <v>Sub 4</v>
      </c>
      <c r="M38" s="9"/>
      <c r="N38"/>
      <c r="O38"/>
      <c r="P38" s="13"/>
      <c r="R38" s="13"/>
      <c r="V38" s="13"/>
      <c r="Z38" s="13"/>
      <c r="AA38"/>
    </row>
    <row r="39" spans="1:28" x14ac:dyDescent="0.2">
      <c r="A39" s="6"/>
      <c r="B39" s="6"/>
      <c r="C39" s="6"/>
      <c r="D39" s="35"/>
      <c r="E39" s="55" t="s">
        <v>41</v>
      </c>
      <c r="F39" s="2" t="s">
        <v>17</v>
      </c>
      <c r="G39" s="8"/>
      <c r="H39" s="8"/>
      <c r="I39" s="15">
        <v>0</v>
      </c>
      <c r="J39" s="9"/>
      <c r="K39" s="8">
        <f>SUM(I39  )</f>
        <v>0</v>
      </c>
      <c r="L39" s="8" t="str">
        <f t="shared" si="12"/>
        <v>Other</v>
      </c>
      <c r="M39" s="9"/>
      <c r="N39"/>
      <c r="O39"/>
      <c r="P39" s="13"/>
      <c r="R39" s="13"/>
      <c r="V39" s="13"/>
      <c r="Z39" s="13"/>
      <c r="AA39"/>
    </row>
    <row r="40" spans="1:28" x14ac:dyDescent="0.2">
      <c r="A40" s="6"/>
      <c r="B40" s="6"/>
      <c r="C40" s="6"/>
      <c r="D40" s="35"/>
      <c r="E40" s="55"/>
      <c r="F40" s="2" t="s">
        <v>18</v>
      </c>
      <c r="G40" s="8"/>
      <c r="H40" s="8"/>
      <c r="I40" s="15">
        <f>SUM(I15:I39)</f>
        <v>0</v>
      </c>
      <c r="J40" s="9"/>
      <c r="K40" s="8">
        <f>SUM(I40  )</f>
        <v>0</v>
      </c>
      <c r="L40" s="8" t="str">
        <f t="shared" si="12"/>
        <v>Total Direct</v>
      </c>
      <c r="M40" s="9"/>
      <c r="N40"/>
      <c r="O40"/>
      <c r="P40" s="13"/>
      <c r="R40" s="13"/>
      <c r="V40" s="13"/>
      <c r="Z40" s="13"/>
      <c r="AA40"/>
    </row>
    <row r="41" spans="1:28" x14ac:dyDescent="0.2">
      <c r="A41" s="6"/>
      <c r="B41" s="6"/>
      <c r="C41" s="6"/>
      <c r="D41" s="35"/>
      <c r="E41" s="55"/>
      <c r="F41" s="2" t="s">
        <v>21</v>
      </c>
      <c r="G41" s="8"/>
      <c r="H41" s="8"/>
      <c r="I41" s="15">
        <f>ROUND(SUM(I40+(SUM(H35:H38))-(I26+I28+I27+I34)),0)</f>
        <v>0</v>
      </c>
      <c r="J41" s="9"/>
      <c r="K41" s="8">
        <f t="shared" ref="K41:K43" si="15">SUM(I41  )</f>
        <v>0</v>
      </c>
      <c r="L41" s="8" t="str">
        <f t="shared" si="12"/>
        <v>MTDC</v>
      </c>
      <c r="M41" s="9"/>
      <c r="N41"/>
      <c r="O41"/>
      <c r="P41" s="13"/>
      <c r="R41" s="13"/>
      <c r="V41" s="13"/>
      <c r="Z41" s="13"/>
      <c r="AA41"/>
    </row>
    <row r="42" spans="1:28" x14ac:dyDescent="0.2">
      <c r="A42" s="6"/>
      <c r="B42" s="6"/>
      <c r="C42" s="6"/>
      <c r="D42" s="35"/>
      <c r="E42" s="57">
        <v>58960</v>
      </c>
      <c r="F42" s="22" t="s">
        <v>19</v>
      </c>
      <c r="G42" s="23"/>
      <c r="H42" s="23"/>
      <c r="I42" s="24">
        <f>ROUND((I41*$G$50),0)</f>
        <v>0</v>
      </c>
      <c r="J42" s="9"/>
      <c r="K42" s="23">
        <f t="shared" si="15"/>
        <v>0</v>
      </c>
      <c r="L42" s="23" t="str">
        <f t="shared" si="12"/>
        <v>Indirect</v>
      </c>
      <c r="M42" s="9"/>
      <c r="N42"/>
      <c r="O42"/>
      <c r="P42" s="13"/>
      <c r="R42" s="13"/>
      <c r="V42" s="13"/>
      <c r="Z42" s="13"/>
      <c r="AA42"/>
    </row>
    <row r="43" spans="1:28" x14ac:dyDescent="0.2">
      <c r="A43" s="6"/>
      <c r="B43" s="6"/>
      <c r="C43" s="6"/>
      <c r="D43" s="35"/>
      <c r="E43" s="58"/>
      <c r="F43" s="2" t="s">
        <v>20</v>
      </c>
      <c r="G43" s="8"/>
      <c r="H43" s="8"/>
      <c r="I43" s="15">
        <f>SUM(I40,I42)</f>
        <v>0</v>
      </c>
      <c r="J43" s="9"/>
      <c r="K43" s="8">
        <f t="shared" si="15"/>
        <v>0</v>
      </c>
      <c r="L43" s="8" t="str">
        <f t="shared" si="12"/>
        <v>Direct plus Indirect</v>
      </c>
      <c r="M43" s="9"/>
      <c r="N43"/>
      <c r="O43"/>
      <c r="P43" s="13"/>
      <c r="R43" s="13"/>
      <c r="V43" s="13"/>
      <c r="Z43" s="13"/>
      <c r="AA43"/>
    </row>
    <row r="44" spans="1:28" x14ac:dyDescent="0.2">
      <c r="A44" s="6"/>
      <c r="B44" s="6"/>
      <c r="C44" s="6"/>
      <c r="D44" s="35"/>
      <c r="E44" s="58"/>
      <c r="F44" s="2"/>
      <c r="G44" s="4"/>
      <c r="H44" s="4"/>
      <c r="I44" s="16"/>
      <c r="J44" s="17"/>
      <c r="K44" s="2"/>
      <c r="L44" s="2"/>
      <c r="M44" s="17"/>
      <c r="N44"/>
      <c r="O44"/>
      <c r="P44" s="13"/>
      <c r="R44" s="13"/>
      <c r="V44" s="13"/>
      <c r="Z44" s="13"/>
      <c r="AA44"/>
    </row>
    <row r="45" spans="1:28" x14ac:dyDescent="0.2">
      <c r="A45" s="5"/>
      <c r="B45" s="5"/>
      <c r="C45" s="5"/>
      <c r="D45" s="5"/>
      <c r="E45" s="64" t="s">
        <v>66</v>
      </c>
      <c r="F45" s="5" t="s">
        <v>5</v>
      </c>
      <c r="G45" s="5">
        <v>0.33</v>
      </c>
      <c r="H45" s="5"/>
      <c r="I45" s="63" t="str">
        <f>O47</f>
        <v>2019-20</v>
      </c>
      <c r="J45" s="6"/>
      <c r="K45" s="11"/>
      <c r="L45" s="5"/>
      <c r="M45" s="5"/>
      <c r="N45" s="6"/>
      <c r="O45" s="11"/>
      <c r="P45" s="5"/>
      <c r="Q45" s="11"/>
      <c r="R45" s="6"/>
      <c r="S45" s="11"/>
      <c r="T45" s="11"/>
      <c r="U45" s="11"/>
      <c r="V45" s="6"/>
      <c r="W45" s="11"/>
      <c r="X45" s="11"/>
      <c r="Y45" s="11"/>
      <c r="Z45" s="6"/>
      <c r="AA45" s="11"/>
      <c r="AB45" s="13"/>
    </row>
    <row r="46" spans="1:28" x14ac:dyDescent="0.2">
      <c r="A46" s="5"/>
      <c r="B46" s="5"/>
      <c r="C46" s="5"/>
      <c r="D46" s="5"/>
      <c r="E46" s="64" t="s">
        <v>67</v>
      </c>
      <c r="F46" s="5" t="s">
        <v>6</v>
      </c>
      <c r="G46" s="5">
        <v>0.19</v>
      </c>
      <c r="H46" s="5"/>
      <c r="I46" s="11"/>
      <c r="J46" s="6"/>
      <c r="K46" s="65" t="s">
        <v>69</v>
      </c>
      <c r="L46" s="5"/>
      <c r="M46" s="5"/>
      <c r="N46" s="6"/>
      <c r="O46" s="11"/>
      <c r="P46" s="5"/>
      <c r="Q46" s="11"/>
      <c r="R46" s="6"/>
      <c r="S46" s="11"/>
      <c r="T46" s="11"/>
      <c r="U46" s="11"/>
      <c r="V46" s="6"/>
      <c r="W46" s="11"/>
      <c r="X46" s="11"/>
      <c r="Y46" s="11"/>
      <c r="Z46" s="6"/>
      <c r="AA46" s="11"/>
      <c r="AB46" s="13"/>
    </row>
    <row r="47" spans="1:28" x14ac:dyDescent="0.2">
      <c r="A47" s="5"/>
      <c r="B47" s="5"/>
      <c r="C47" s="5"/>
      <c r="D47" s="5"/>
      <c r="E47" s="64" t="s">
        <v>68</v>
      </c>
      <c r="F47" s="5" t="s">
        <v>7</v>
      </c>
      <c r="G47" s="5">
        <v>0.16</v>
      </c>
      <c r="H47" s="5"/>
      <c r="I47" s="11"/>
      <c r="J47" s="6"/>
      <c r="K47" s="11" t="s">
        <v>56</v>
      </c>
      <c r="L47" s="5"/>
      <c r="N47" s="31" t="s">
        <v>61</v>
      </c>
      <c r="O47" s="59" t="s">
        <v>64</v>
      </c>
      <c r="R47" s="13"/>
      <c r="U47" s="11"/>
      <c r="V47" s="6"/>
      <c r="W47" s="11"/>
      <c r="X47" s="11"/>
      <c r="Y47" s="11"/>
      <c r="Z47" s="6"/>
      <c r="AA47" s="11"/>
      <c r="AB47" s="13"/>
    </row>
    <row r="48" spans="1:28" x14ac:dyDescent="0.2">
      <c r="A48" s="5"/>
      <c r="B48" s="5"/>
      <c r="C48" s="5"/>
      <c r="D48" s="5"/>
      <c r="E48" s="19"/>
      <c r="F48" s="5" t="s">
        <v>55</v>
      </c>
      <c r="G48" s="5">
        <v>8.6499999999999994E-2</v>
      </c>
      <c r="H48" s="5"/>
      <c r="I48" s="11"/>
      <c r="J48" s="6"/>
      <c r="K48" s="11" t="s">
        <v>29</v>
      </c>
      <c r="L48" s="10"/>
      <c r="N48" s="12">
        <f>ROUND((2*4458.5),0)</f>
        <v>8917</v>
      </c>
      <c r="O48" s="12">
        <f>ROUND((N48*G$52),0)</f>
        <v>9809</v>
      </c>
      <c r="R48" s="13"/>
      <c r="U48" s="11"/>
      <c r="V48" s="6"/>
      <c r="W48" s="11"/>
      <c r="X48" s="11"/>
      <c r="Y48" s="11"/>
      <c r="Z48" s="6"/>
      <c r="AA48" s="11"/>
      <c r="AB48" s="13"/>
    </row>
    <row r="49" spans="1:28" x14ac:dyDescent="0.2">
      <c r="A49" s="5"/>
      <c r="B49" s="5"/>
      <c r="C49" s="5"/>
      <c r="D49" s="5"/>
      <c r="F49" s="5"/>
      <c r="G49" s="5"/>
      <c r="H49" s="5"/>
      <c r="I49" s="11"/>
      <c r="J49" s="6"/>
      <c r="K49" s="11" t="s">
        <v>30</v>
      </c>
      <c r="L49" s="10"/>
      <c r="N49" s="12">
        <f>ROUND((2*(1273.8+15)),0)</f>
        <v>2578</v>
      </c>
      <c r="O49" s="12">
        <f t="shared" ref="O49:O50" si="16">ROUND((N49*G$52),0)</f>
        <v>2836</v>
      </c>
      <c r="R49" s="13"/>
      <c r="U49" s="11"/>
      <c r="V49" s="6"/>
      <c r="W49" s="11"/>
      <c r="X49" s="11"/>
      <c r="Y49" s="11"/>
      <c r="Z49" s="6"/>
      <c r="AA49" s="11"/>
      <c r="AB49" s="13"/>
    </row>
    <row r="50" spans="1:28" x14ac:dyDescent="0.2">
      <c r="A50" s="5"/>
      <c r="B50" s="5"/>
      <c r="C50" s="5"/>
      <c r="D50" s="5"/>
      <c r="F50" s="5" t="s">
        <v>26</v>
      </c>
      <c r="G50" s="5">
        <v>0.52</v>
      </c>
      <c r="H50" s="5"/>
      <c r="I50" s="11"/>
      <c r="J50" s="6"/>
      <c r="K50" s="11" t="s">
        <v>46</v>
      </c>
      <c r="L50" s="10"/>
      <c r="N50" s="12">
        <f>ROUND((2*(12702.5-4548.5)*0.25),0)</f>
        <v>4077</v>
      </c>
      <c r="O50" s="12">
        <f t="shared" si="16"/>
        <v>4485</v>
      </c>
      <c r="R50" s="13"/>
      <c r="U50" s="11"/>
      <c r="V50" s="6"/>
      <c r="W50" s="11"/>
      <c r="X50" s="11"/>
      <c r="Y50" s="11"/>
      <c r="Z50" s="6"/>
      <c r="AA50" s="11"/>
    </row>
    <row r="51" spans="1:28" x14ac:dyDescent="0.2">
      <c r="A51" s="5"/>
      <c r="B51" s="5"/>
      <c r="C51" s="5"/>
      <c r="D51" s="5"/>
      <c r="F51" s="5" t="s">
        <v>22</v>
      </c>
      <c r="G51" s="5">
        <v>1.03</v>
      </c>
      <c r="H51" s="5"/>
      <c r="I51" s="11" t="s">
        <v>47</v>
      </c>
      <c r="J51" s="6"/>
      <c r="L51" s="5"/>
      <c r="M51" s="5"/>
      <c r="N51" s="6"/>
      <c r="O51" s="11"/>
      <c r="R51" s="13"/>
      <c r="U51" s="11"/>
      <c r="V51" s="6"/>
      <c r="W51" s="11"/>
      <c r="X51" s="11"/>
      <c r="Y51" s="11"/>
      <c r="Z51" s="6"/>
      <c r="AA51" s="11"/>
    </row>
    <row r="52" spans="1:28" x14ac:dyDescent="0.2">
      <c r="A52" s="5"/>
      <c r="B52" s="5"/>
      <c r="C52" s="5"/>
      <c r="D52" s="5"/>
      <c r="E52" s="19"/>
      <c r="F52" s="5" t="s">
        <v>24</v>
      </c>
      <c r="G52" s="5">
        <v>1.1000000000000001</v>
      </c>
      <c r="H52" s="5"/>
      <c r="I52" s="44" t="s">
        <v>33</v>
      </c>
      <c r="J52" s="45"/>
      <c r="K52" s="45"/>
      <c r="L52" s="45"/>
      <c r="M52" s="45"/>
      <c r="N52" s="46">
        <f>N$48</f>
        <v>8917</v>
      </c>
      <c r="O52" s="47">
        <f>O$48</f>
        <v>9809</v>
      </c>
      <c r="R52" s="13"/>
      <c r="U52" s="11"/>
      <c r="V52" s="6"/>
      <c r="W52" s="11"/>
      <c r="X52" s="11"/>
      <c r="Y52" s="11"/>
      <c r="Z52" s="6"/>
      <c r="AA52" s="11"/>
    </row>
    <row r="53" spans="1:28" x14ac:dyDescent="0.2">
      <c r="A53" s="5"/>
      <c r="B53" s="5"/>
      <c r="C53" s="5"/>
      <c r="D53" s="5"/>
      <c r="E53" s="19"/>
      <c r="F53" s="5"/>
      <c r="G53" s="5"/>
      <c r="H53" s="5"/>
      <c r="I53" s="40" t="s">
        <v>32</v>
      </c>
      <c r="J53" s="41"/>
      <c r="K53" s="41"/>
      <c r="L53" s="41"/>
      <c r="M53" s="41"/>
      <c r="N53" s="36">
        <f>ROUND(SUM(N$48:N$49),0)</f>
        <v>11495</v>
      </c>
      <c r="O53" s="37">
        <f>ROUND(SUM(O$48:O$49),0)</f>
        <v>12645</v>
      </c>
      <c r="R53" s="13"/>
      <c r="U53" s="11"/>
      <c r="V53" s="6"/>
      <c r="W53" s="11"/>
      <c r="X53" s="11"/>
      <c r="Y53" s="11"/>
      <c r="Z53" s="6"/>
      <c r="AA53" s="11"/>
    </row>
    <row r="54" spans="1:28" x14ac:dyDescent="0.2">
      <c r="A54" s="5"/>
      <c r="B54" s="5"/>
      <c r="C54" s="5"/>
      <c r="D54" s="5"/>
      <c r="E54" s="19"/>
      <c r="F54" s="5"/>
      <c r="G54" s="5"/>
      <c r="H54" s="5"/>
      <c r="I54" s="48" t="s">
        <v>31</v>
      </c>
      <c r="J54" s="49"/>
      <c r="K54" s="49"/>
      <c r="L54" s="49"/>
      <c r="M54" s="49"/>
      <c r="N54" s="50">
        <f>ROUND((SUM(N$50:N$52)),0)</f>
        <v>12994</v>
      </c>
      <c r="O54" s="51">
        <f>ROUND((SUM(O$50:O$52)),0)</f>
        <v>14294</v>
      </c>
      <c r="R54" s="13"/>
      <c r="U54" s="11"/>
      <c r="V54" s="6"/>
      <c r="W54" s="11"/>
      <c r="X54" s="11"/>
      <c r="Y54" s="11"/>
      <c r="Z54" s="6"/>
      <c r="AA54" s="11"/>
    </row>
    <row r="55" spans="1:28" x14ac:dyDescent="0.2">
      <c r="A55" s="5"/>
      <c r="B55" s="5"/>
      <c r="C55" s="5"/>
      <c r="D55" s="5"/>
      <c r="E55" s="19"/>
      <c r="F55" s="5"/>
      <c r="G55" s="5"/>
      <c r="H55" s="5"/>
      <c r="I55" s="42" t="s">
        <v>34</v>
      </c>
      <c r="J55" s="43"/>
      <c r="K55" s="43"/>
      <c r="L55" s="43"/>
      <c r="M55" s="43"/>
      <c r="N55" s="38">
        <f>ROUND(SUM(N$48:N$50),0)</f>
        <v>15572</v>
      </c>
      <c r="O55" s="39">
        <f>ROUND(SUM(O$48:O$50),0)</f>
        <v>17130</v>
      </c>
      <c r="R55" s="13"/>
      <c r="U55" s="11"/>
      <c r="V55" s="6"/>
      <c r="W55" s="11"/>
      <c r="X55" s="11"/>
      <c r="Y55" s="11"/>
      <c r="Z55" s="6"/>
      <c r="AA55" s="11"/>
    </row>
    <row r="56" spans="1:28" x14ac:dyDescent="0.2">
      <c r="J56" s="7"/>
      <c r="N56" s="7"/>
      <c r="R56" s="7"/>
      <c r="V56" s="7"/>
      <c r="Z56" s="7"/>
    </row>
    <row r="57" spans="1:28" x14ac:dyDescent="0.2">
      <c r="J57" s="7"/>
      <c r="N57" s="7"/>
      <c r="R57" s="7"/>
      <c r="V57" s="7"/>
      <c r="Z57" s="7"/>
    </row>
    <row r="58" spans="1:28" x14ac:dyDescent="0.2">
      <c r="J58" s="7"/>
      <c r="N58" s="7"/>
      <c r="R58" s="7"/>
      <c r="V58" s="7"/>
      <c r="Z58" s="7"/>
    </row>
    <row r="59" spans="1:28" x14ac:dyDescent="0.2">
      <c r="J59" s="7"/>
      <c r="N59" s="7"/>
      <c r="R59" s="7"/>
      <c r="V59" s="7"/>
      <c r="Z59" s="7"/>
    </row>
    <row r="60" spans="1:28" x14ac:dyDescent="0.2">
      <c r="J60" s="7"/>
      <c r="N60" s="7"/>
      <c r="R60" s="7"/>
      <c r="V60" s="7"/>
      <c r="Z60" s="7"/>
    </row>
    <row r="61" spans="1:28" x14ac:dyDescent="0.2">
      <c r="J61" s="7"/>
      <c r="N61" s="7"/>
      <c r="R61" s="7"/>
      <c r="V61" s="7"/>
      <c r="Z61" s="7"/>
    </row>
    <row r="62" spans="1:28" x14ac:dyDescent="0.2">
      <c r="J62" s="7"/>
      <c r="N62" s="7"/>
      <c r="R62" s="7"/>
      <c r="V62" s="7"/>
      <c r="Z62" s="7"/>
    </row>
    <row r="63" spans="1:28" x14ac:dyDescent="0.2">
      <c r="J63" s="7"/>
      <c r="N63" s="7"/>
      <c r="R63" s="7"/>
      <c r="V63" s="7"/>
      <c r="Z63" s="7"/>
    </row>
    <row r="64" spans="1:28" x14ac:dyDescent="0.2">
      <c r="J64" s="7"/>
      <c r="N64" s="7"/>
      <c r="R64" s="7"/>
      <c r="V64" s="7"/>
      <c r="Z64" s="7"/>
    </row>
    <row r="65" spans="10:26" x14ac:dyDescent="0.2">
      <c r="J65" s="7"/>
      <c r="N65" s="7"/>
      <c r="R65" s="7"/>
      <c r="V65" s="7"/>
      <c r="Z65" s="7"/>
    </row>
    <row r="66" spans="10:26" x14ac:dyDescent="0.2">
      <c r="J66" s="7"/>
      <c r="N66" s="7"/>
      <c r="R66" s="7"/>
      <c r="V66" s="7"/>
      <c r="Z66" s="7"/>
    </row>
    <row r="67" spans="10:26" x14ac:dyDescent="0.2">
      <c r="J67" s="7"/>
      <c r="N67" s="7"/>
      <c r="R67" s="7"/>
      <c r="V67" s="7"/>
      <c r="Z67" s="7"/>
    </row>
    <row r="68" spans="10:26" x14ac:dyDescent="0.2">
      <c r="J68" s="7"/>
      <c r="N68" s="7"/>
      <c r="R68" s="7"/>
      <c r="V68" s="7"/>
      <c r="Z68" s="7"/>
    </row>
    <row r="69" spans="10:26" x14ac:dyDescent="0.2">
      <c r="J69" s="7"/>
      <c r="N69" s="7"/>
      <c r="R69" s="7"/>
      <c r="V69" s="7"/>
      <c r="Z69" s="7"/>
    </row>
    <row r="70" spans="10:26" x14ac:dyDescent="0.2">
      <c r="J70" s="7"/>
      <c r="N70" s="7"/>
      <c r="R70" s="7"/>
      <c r="V70" s="7"/>
      <c r="Z70" s="7"/>
    </row>
    <row r="71" spans="10:26" x14ac:dyDescent="0.2">
      <c r="J71" s="7"/>
      <c r="N71" s="7"/>
      <c r="R71" s="7"/>
      <c r="V71" s="7"/>
      <c r="Z71" s="7"/>
    </row>
    <row r="72" spans="10:26" x14ac:dyDescent="0.2">
      <c r="J72" s="7"/>
      <c r="N72" s="7"/>
      <c r="R72" s="7"/>
      <c r="V72" s="7"/>
      <c r="Z72" s="7"/>
    </row>
    <row r="73" spans="10:26" x14ac:dyDescent="0.2">
      <c r="J73" s="7"/>
      <c r="N73" s="7"/>
      <c r="R73" s="7"/>
      <c r="V73" s="7"/>
      <c r="Z73" s="7"/>
    </row>
    <row r="74" spans="10:26" x14ac:dyDescent="0.2">
      <c r="J74" s="7"/>
      <c r="N74" s="7"/>
      <c r="R74" s="7"/>
      <c r="V74" s="7"/>
      <c r="Z74" s="7"/>
    </row>
    <row r="75" spans="10:26" x14ac:dyDescent="0.2">
      <c r="J75" s="7"/>
      <c r="N75" s="7"/>
      <c r="R75" s="7"/>
      <c r="V75" s="7"/>
      <c r="Z75" s="7"/>
    </row>
    <row r="76" spans="10:26" x14ac:dyDescent="0.2">
      <c r="J76" s="7"/>
      <c r="N76" s="7"/>
      <c r="R76" s="7"/>
      <c r="V76" s="7"/>
      <c r="Z76" s="7"/>
    </row>
    <row r="77" spans="10:26" x14ac:dyDescent="0.2">
      <c r="J77" s="7"/>
      <c r="N77" s="7"/>
      <c r="R77" s="7"/>
      <c r="V77" s="7"/>
      <c r="Z77" s="7"/>
    </row>
    <row r="78" spans="10:26" x14ac:dyDescent="0.2">
      <c r="J78" s="7"/>
      <c r="N78" s="7"/>
      <c r="R78" s="7"/>
      <c r="V78" s="7"/>
      <c r="Z78" s="7"/>
    </row>
    <row r="79" spans="10:26" x14ac:dyDescent="0.2">
      <c r="J79" s="7"/>
      <c r="N79" s="7"/>
      <c r="R79" s="7"/>
      <c r="V79" s="7"/>
      <c r="Z79" s="7"/>
    </row>
    <row r="80" spans="10:26" x14ac:dyDescent="0.2">
      <c r="J80" s="7"/>
      <c r="N80" s="7"/>
      <c r="R80" s="7"/>
      <c r="V80" s="7"/>
      <c r="Z80" s="7"/>
    </row>
    <row r="81" spans="10:26" x14ac:dyDescent="0.2">
      <c r="J81" s="7"/>
      <c r="N81" s="7"/>
      <c r="R81" s="7"/>
      <c r="V81" s="7"/>
      <c r="Z81" s="7"/>
    </row>
    <row r="82" spans="10:26" x14ac:dyDescent="0.2">
      <c r="J82" s="7"/>
      <c r="N82" s="7"/>
      <c r="R82" s="7"/>
      <c r="V82" s="7"/>
      <c r="Z82" s="7"/>
    </row>
    <row r="83" spans="10:26" x14ac:dyDescent="0.2">
      <c r="J83" s="7"/>
      <c r="N83" s="7"/>
      <c r="R83" s="7"/>
      <c r="V83" s="7"/>
      <c r="Z83" s="7"/>
    </row>
    <row r="84" spans="10:26" x14ac:dyDescent="0.2">
      <c r="J84" s="7"/>
      <c r="N84" s="7"/>
      <c r="R84" s="7"/>
      <c r="V84" s="7"/>
      <c r="Z84" s="7"/>
    </row>
    <row r="85" spans="10:26" x14ac:dyDescent="0.2">
      <c r="J85" s="7"/>
      <c r="N85" s="7"/>
      <c r="R85" s="7"/>
      <c r="V85" s="7"/>
      <c r="Z85" s="7"/>
    </row>
    <row r="86" spans="10:26" x14ac:dyDescent="0.2">
      <c r="J86" s="7"/>
      <c r="N86" s="7"/>
      <c r="R86" s="7"/>
      <c r="V86" s="7"/>
      <c r="Z86" s="7"/>
    </row>
    <row r="87" spans="10:26" x14ac:dyDescent="0.2">
      <c r="J87" s="7"/>
      <c r="N87" s="7"/>
      <c r="R87" s="7"/>
      <c r="V87" s="7"/>
      <c r="Z87" s="7"/>
    </row>
    <row r="88" spans="10:26" x14ac:dyDescent="0.2">
      <c r="J88" s="7"/>
      <c r="N88" s="7"/>
      <c r="R88" s="7"/>
      <c r="V88" s="7"/>
      <c r="Z88" s="7"/>
    </row>
    <row r="89" spans="10:26" x14ac:dyDescent="0.2">
      <c r="J89" s="7"/>
      <c r="N89" s="7"/>
      <c r="R89" s="7"/>
      <c r="V89" s="7"/>
      <c r="Z89" s="7"/>
    </row>
    <row r="90" spans="10:26" x14ac:dyDescent="0.2">
      <c r="J90" s="7"/>
      <c r="N90" s="7"/>
      <c r="R90" s="7"/>
      <c r="V90" s="7"/>
      <c r="Z90" s="7"/>
    </row>
    <row r="91" spans="10:26" x14ac:dyDescent="0.2">
      <c r="J91" s="7"/>
      <c r="N91" s="7"/>
      <c r="R91" s="7"/>
      <c r="V91" s="7"/>
      <c r="Z91" s="7"/>
    </row>
    <row r="92" spans="10:26" x14ac:dyDescent="0.2">
      <c r="J92" s="7"/>
      <c r="N92" s="7"/>
      <c r="R92" s="7"/>
      <c r="V92" s="7"/>
      <c r="Z92" s="7"/>
    </row>
    <row r="93" spans="10:26" x14ac:dyDescent="0.2">
      <c r="J93" s="7"/>
      <c r="N93" s="7"/>
      <c r="R93" s="7"/>
      <c r="V93" s="7"/>
      <c r="Z93" s="7"/>
    </row>
    <row r="94" spans="10:26" x14ac:dyDescent="0.2">
      <c r="J94" s="7"/>
      <c r="N94" s="7"/>
      <c r="R94" s="7"/>
      <c r="V94" s="7"/>
      <c r="Z94" s="7"/>
    </row>
    <row r="95" spans="10:26" x14ac:dyDescent="0.2">
      <c r="J95" s="7"/>
      <c r="N95" s="7"/>
      <c r="R95" s="7"/>
      <c r="V95" s="7"/>
      <c r="Z95" s="7"/>
    </row>
    <row r="96" spans="10:26" x14ac:dyDescent="0.2">
      <c r="J96" s="7"/>
      <c r="N96" s="7"/>
      <c r="R96" s="7"/>
      <c r="V96" s="7"/>
      <c r="Z96" s="7"/>
    </row>
    <row r="97" spans="10:26" x14ac:dyDescent="0.2">
      <c r="J97" s="7"/>
      <c r="N97" s="7"/>
      <c r="R97" s="7"/>
      <c r="V97" s="7"/>
      <c r="Z97" s="7"/>
    </row>
    <row r="98" spans="10:26" x14ac:dyDescent="0.2">
      <c r="J98" s="7"/>
      <c r="N98" s="7"/>
      <c r="R98" s="7"/>
      <c r="V98" s="7"/>
      <c r="Z98" s="7"/>
    </row>
    <row r="99" spans="10:26" x14ac:dyDescent="0.2">
      <c r="J99" s="7"/>
      <c r="N99" s="7"/>
      <c r="R99" s="7"/>
      <c r="V99" s="7"/>
      <c r="Z99" s="7"/>
    </row>
    <row r="100" spans="10:26" x14ac:dyDescent="0.2">
      <c r="J100" s="7"/>
      <c r="N100" s="7"/>
      <c r="R100" s="7"/>
      <c r="V100" s="7"/>
      <c r="Z100" s="7"/>
    </row>
    <row r="101" spans="10:26" x14ac:dyDescent="0.2">
      <c r="J101" s="7"/>
      <c r="N101" s="7"/>
      <c r="R101" s="7"/>
      <c r="V101" s="7"/>
      <c r="Z101" s="7"/>
    </row>
    <row r="102" spans="10:26" x14ac:dyDescent="0.2">
      <c r="J102" s="7"/>
      <c r="N102" s="7"/>
      <c r="R102" s="7"/>
      <c r="V102" s="7"/>
      <c r="Z102" s="7"/>
    </row>
    <row r="103" spans="10:26" x14ac:dyDescent="0.2">
      <c r="J103" s="7"/>
      <c r="N103" s="7"/>
      <c r="R103" s="7"/>
      <c r="V103" s="7"/>
      <c r="Z103" s="7"/>
    </row>
    <row r="104" spans="10:26" x14ac:dyDescent="0.2">
      <c r="J104" s="7"/>
      <c r="N104" s="7"/>
      <c r="R104" s="7"/>
      <c r="V104" s="7"/>
      <c r="Z104" s="7"/>
    </row>
    <row r="105" spans="10:26" x14ac:dyDescent="0.2">
      <c r="J105" s="7"/>
      <c r="N105" s="7"/>
      <c r="R105" s="7"/>
      <c r="V105" s="7"/>
      <c r="Z105" s="7"/>
    </row>
    <row r="106" spans="10:26" x14ac:dyDescent="0.2">
      <c r="J106" s="7"/>
      <c r="N106" s="7"/>
      <c r="R106" s="7"/>
      <c r="V106" s="7"/>
      <c r="Z106" s="7"/>
    </row>
    <row r="107" spans="10:26" x14ac:dyDescent="0.2">
      <c r="J107" s="7"/>
      <c r="N107" s="7"/>
      <c r="R107" s="7"/>
      <c r="V107" s="7"/>
      <c r="Z107" s="7"/>
    </row>
    <row r="108" spans="10:26" x14ac:dyDescent="0.2">
      <c r="J108" s="7"/>
      <c r="N108" s="7"/>
      <c r="R108" s="7"/>
      <c r="V108" s="7"/>
      <c r="Z108" s="7"/>
    </row>
    <row r="109" spans="10:26" x14ac:dyDescent="0.2">
      <c r="J109" s="7"/>
      <c r="N109" s="7"/>
      <c r="R109" s="7"/>
      <c r="V109" s="7"/>
      <c r="Z109" s="7"/>
    </row>
    <row r="110" spans="10:26" x14ac:dyDescent="0.2">
      <c r="J110" s="7"/>
      <c r="N110" s="7"/>
      <c r="R110" s="7"/>
      <c r="V110" s="7"/>
      <c r="Z110" s="7"/>
    </row>
    <row r="111" spans="10:26" x14ac:dyDescent="0.2">
      <c r="J111" s="7"/>
      <c r="N111" s="7"/>
      <c r="R111" s="7"/>
      <c r="V111" s="7"/>
      <c r="Z111" s="7"/>
    </row>
    <row r="112" spans="10:26" x14ac:dyDescent="0.2">
      <c r="J112" s="7"/>
      <c r="N112" s="7"/>
      <c r="R112" s="7"/>
      <c r="V112" s="7"/>
      <c r="Z112" s="7"/>
    </row>
    <row r="113" spans="10:26" x14ac:dyDescent="0.2">
      <c r="J113" s="7"/>
      <c r="N113" s="7"/>
      <c r="R113" s="7"/>
      <c r="V113" s="7"/>
      <c r="Z113" s="7"/>
    </row>
    <row r="114" spans="10:26" x14ac:dyDescent="0.2">
      <c r="J114" s="7"/>
      <c r="N114" s="7"/>
      <c r="R114" s="7"/>
      <c r="V114" s="7"/>
      <c r="Z114" s="7"/>
    </row>
    <row r="115" spans="10:26" x14ac:dyDescent="0.2">
      <c r="J115" s="7"/>
      <c r="N115" s="7"/>
      <c r="R115" s="7"/>
      <c r="V115" s="7"/>
      <c r="Z115" s="7"/>
    </row>
    <row r="116" spans="10:26" x14ac:dyDescent="0.2">
      <c r="J116" s="7"/>
      <c r="N116" s="7"/>
      <c r="R116" s="7"/>
      <c r="V116" s="7"/>
      <c r="Z116" s="7"/>
    </row>
    <row r="117" spans="10:26" x14ac:dyDescent="0.2">
      <c r="J117" s="7"/>
      <c r="N117" s="7"/>
      <c r="R117" s="7"/>
      <c r="V117" s="7"/>
      <c r="Z117" s="7"/>
    </row>
    <row r="118" spans="10:26" x14ac:dyDescent="0.2">
      <c r="J118" s="7"/>
      <c r="N118" s="7"/>
      <c r="R118" s="7"/>
      <c r="V118" s="7"/>
      <c r="Z118" s="7"/>
    </row>
    <row r="119" spans="10:26" x14ac:dyDescent="0.2">
      <c r="J119" s="7"/>
      <c r="N119" s="7"/>
      <c r="R119" s="7"/>
      <c r="V119" s="7"/>
      <c r="Z119" s="7"/>
    </row>
    <row r="120" spans="10:26" x14ac:dyDescent="0.2">
      <c r="J120" s="7"/>
      <c r="N120" s="7"/>
      <c r="R120" s="7"/>
      <c r="V120" s="7"/>
      <c r="Z120" s="7"/>
    </row>
    <row r="121" spans="10:26" x14ac:dyDescent="0.2">
      <c r="J121" s="7"/>
      <c r="N121" s="7"/>
      <c r="R121" s="7"/>
      <c r="V121" s="7"/>
      <c r="Z121" s="7"/>
    </row>
    <row r="122" spans="10:26" x14ac:dyDescent="0.2">
      <c r="J122" s="7"/>
      <c r="N122" s="7"/>
      <c r="R122" s="7"/>
      <c r="V122" s="7"/>
      <c r="Z122" s="7"/>
    </row>
    <row r="123" spans="10:26" x14ac:dyDescent="0.2">
      <c r="J123" s="7"/>
      <c r="N123" s="7"/>
      <c r="R123" s="7"/>
      <c r="V123" s="7"/>
      <c r="Z123" s="7"/>
    </row>
    <row r="124" spans="10:26" x14ac:dyDescent="0.2">
      <c r="J124" s="7"/>
      <c r="N124" s="7"/>
      <c r="R124" s="7"/>
      <c r="V124" s="7"/>
      <c r="Z124" s="7"/>
    </row>
    <row r="125" spans="10:26" x14ac:dyDescent="0.2">
      <c r="J125" s="7"/>
      <c r="N125" s="7"/>
      <c r="R125" s="7"/>
      <c r="V125" s="7"/>
      <c r="Z125" s="7"/>
    </row>
    <row r="126" spans="10:26" x14ac:dyDescent="0.2">
      <c r="J126" s="7"/>
      <c r="N126" s="7"/>
      <c r="R126" s="7"/>
      <c r="V126" s="7"/>
      <c r="Z126" s="7"/>
    </row>
    <row r="127" spans="10:26" x14ac:dyDescent="0.2">
      <c r="J127" s="7"/>
      <c r="N127" s="7"/>
      <c r="R127" s="7"/>
      <c r="V127" s="7"/>
      <c r="Z127" s="7"/>
    </row>
    <row r="128" spans="10:26" x14ac:dyDescent="0.2">
      <c r="J128" s="7"/>
      <c r="N128" s="7"/>
      <c r="R128" s="7"/>
      <c r="V128" s="7"/>
      <c r="Z128" s="7"/>
    </row>
    <row r="129" spans="10:26" x14ac:dyDescent="0.2">
      <c r="J129" s="7"/>
      <c r="N129" s="7"/>
      <c r="R129" s="7"/>
      <c r="V129" s="7"/>
      <c r="Z129" s="7"/>
    </row>
    <row r="130" spans="10:26" x14ac:dyDescent="0.2">
      <c r="J130" s="7"/>
      <c r="N130" s="7"/>
      <c r="R130" s="7"/>
      <c r="V130" s="7"/>
      <c r="Z130" s="7"/>
    </row>
    <row r="131" spans="10:26" x14ac:dyDescent="0.2">
      <c r="J131" s="7"/>
      <c r="N131" s="7"/>
      <c r="R131" s="7"/>
      <c r="V131" s="7"/>
      <c r="Z131" s="7"/>
    </row>
    <row r="132" spans="10:26" x14ac:dyDescent="0.2">
      <c r="J132" s="7"/>
      <c r="N132" s="7"/>
      <c r="R132" s="7"/>
      <c r="V132" s="7"/>
      <c r="Z132" s="7"/>
    </row>
    <row r="133" spans="10:26" x14ac:dyDescent="0.2">
      <c r="J133" s="7"/>
      <c r="N133" s="7"/>
      <c r="R133" s="7"/>
      <c r="V133" s="7"/>
      <c r="Z133" s="7"/>
    </row>
    <row r="134" spans="10:26" x14ac:dyDescent="0.2">
      <c r="J134" s="7"/>
      <c r="N134" s="7"/>
      <c r="R134" s="7"/>
      <c r="V134" s="7"/>
      <c r="Z134" s="7"/>
    </row>
    <row r="135" spans="10:26" x14ac:dyDescent="0.2">
      <c r="J135" s="7"/>
      <c r="N135" s="7"/>
      <c r="R135" s="7"/>
      <c r="V135" s="7"/>
      <c r="Z135" s="7"/>
    </row>
    <row r="136" spans="10:26" x14ac:dyDescent="0.2">
      <c r="J136" s="7"/>
      <c r="N136" s="7"/>
      <c r="R136" s="7"/>
      <c r="V136" s="7"/>
      <c r="Z136" s="7"/>
    </row>
    <row r="137" spans="10:26" x14ac:dyDescent="0.2">
      <c r="J137" s="7"/>
      <c r="N137" s="7"/>
      <c r="R137" s="7"/>
      <c r="V137" s="7"/>
      <c r="Z137" s="7"/>
    </row>
    <row r="138" spans="10:26" x14ac:dyDescent="0.2">
      <c r="J138" s="7"/>
      <c r="N138" s="7"/>
      <c r="R138" s="7"/>
      <c r="V138" s="7"/>
      <c r="Z138" s="7"/>
    </row>
    <row r="139" spans="10:26" x14ac:dyDescent="0.2">
      <c r="J139" s="7"/>
      <c r="N139" s="7"/>
      <c r="R139" s="7"/>
      <c r="V139" s="7"/>
      <c r="Z139" s="7"/>
    </row>
    <row r="140" spans="10:26" x14ac:dyDescent="0.2">
      <c r="J140" s="7"/>
      <c r="N140" s="7"/>
      <c r="R140" s="7"/>
      <c r="V140" s="7"/>
      <c r="Z140" s="7"/>
    </row>
    <row r="141" spans="10:26" x14ac:dyDescent="0.2">
      <c r="J141" s="7"/>
      <c r="N141" s="7"/>
      <c r="R141" s="7"/>
      <c r="V141" s="7"/>
      <c r="Z141" s="7"/>
    </row>
    <row r="142" spans="10:26" x14ac:dyDescent="0.2">
      <c r="J142" s="7"/>
      <c r="N142" s="7"/>
      <c r="R142" s="7"/>
      <c r="V142" s="7"/>
      <c r="Z142" s="7"/>
    </row>
    <row r="143" spans="10:26" x14ac:dyDescent="0.2">
      <c r="J143" s="7"/>
      <c r="N143" s="7"/>
      <c r="R143" s="7"/>
      <c r="V143" s="7"/>
      <c r="Z143" s="7"/>
    </row>
    <row r="144" spans="10:26" x14ac:dyDescent="0.2">
      <c r="J144" s="7"/>
      <c r="N144" s="7"/>
      <c r="R144" s="7"/>
      <c r="V144" s="7"/>
      <c r="Z144" s="7"/>
    </row>
    <row r="145" spans="10:26" x14ac:dyDescent="0.2">
      <c r="J145" s="7"/>
      <c r="N145" s="7"/>
      <c r="R145" s="7"/>
      <c r="V145" s="7"/>
      <c r="Z145" s="7"/>
    </row>
    <row r="146" spans="10:26" x14ac:dyDescent="0.2">
      <c r="J146" s="7"/>
      <c r="N146" s="7"/>
      <c r="R146" s="7"/>
      <c r="V146" s="7"/>
      <c r="Z146" s="7"/>
    </row>
    <row r="147" spans="10:26" x14ac:dyDescent="0.2">
      <c r="J147" s="7"/>
      <c r="N147" s="7"/>
      <c r="R147" s="7"/>
      <c r="V147" s="7"/>
      <c r="Z147" s="7"/>
    </row>
    <row r="148" spans="10:26" x14ac:dyDescent="0.2">
      <c r="J148" s="7"/>
      <c r="N148" s="7"/>
      <c r="R148" s="7"/>
      <c r="V148" s="7"/>
      <c r="Z148" s="7"/>
    </row>
    <row r="149" spans="10:26" x14ac:dyDescent="0.2">
      <c r="J149" s="7"/>
      <c r="N149" s="7"/>
      <c r="R149" s="7"/>
      <c r="V149" s="7"/>
      <c r="Z149" s="7"/>
    </row>
    <row r="150" spans="10:26" x14ac:dyDescent="0.2">
      <c r="J150" s="7"/>
      <c r="N150" s="7"/>
      <c r="R150" s="7"/>
      <c r="V150" s="7"/>
      <c r="Z150" s="7"/>
    </row>
    <row r="151" spans="10:26" x14ac:dyDescent="0.2">
      <c r="J151" s="7"/>
      <c r="N151" s="7"/>
      <c r="R151" s="7"/>
      <c r="V151" s="7"/>
      <c r="Z151" s="7"/>
    </row>
    <row r="152" spans="10:26" x14ac:dyDescent="0.2">
      <c r="J152" s="7"/>
      <c r="N152" s="7"/>
      <c r="R152" s="7"/>
      <c r="V152" s="7"/>
      <c r="Z152" s="7"/>
    </row>
    <row r="153" spans="10:26" x14ac:dyDescent="0.2">
      <c r="J153" s="7"/>
      <c r="N153" s="7"/>
      <c r="R153" s="7"/>
      <c r="V153" s="7"/>
      <c r="Z153" s="7"/>
    </row>
    <row r="154" spans="10:26" x14ac:dyDescent="0.2">
      <c r="J154" s="7"/>
      <c r="N154" s="7"/>
      <c r="R154" s="7"/>
      <c r="V154" s="7"/>
      <c r="Z154" s="7"/>
    </row>
    <row r="155" spans="10:26" x14ac:dyDescent="0.2">
      <c r="J155" s="7"/>
      <c r="N155" s="7"/>
      <c r="R155" s="7"/>
      <c r="V155" s="7"/>
      <c r="Z155" s="7"/>
    </row>
    <row r="156" spans="10:26" x14ac:dyDescent="0.2">
      <c r="J156" s="7"/>
      <c r="N156" s="7"/>
      <c r="R156" s="7"/>
      <c r="V156" s="7"/>
      <c r="Z156" s="7"/>
    </row>
    <row r="157" spans="10:26" x14ac:dyDescent="0.2">
      <c r="J157" s="7"/>
      <c r="N157" s="7"/>
      <c r="R157" s="7"/>
      <c r="V157" s="7"/>
      <c r="Z157" s="7"/>
    </row>
    <row r="158" spans="10:26" x14ac:dyDescent="0.2">
      <c r="J158" s="7"/>
      <c r="N158" s="7"/>
      <c r="R158" s="7"/>
      <c r="V158" s="7"/>
      <c r="Z158" s="7"/>
    </row>
    <row r="159" spans="10:26" x14ac:dyDescent="0.2">
      <c r="J159" s="7"/>
      <c r="N159" s="7"/>
      <c r="R159" s="7"/>
      <c r="V159" s="7"/>
      <c r="Z159" s="7"/>
    </row>
    <row r="160" spans="10:26" x14ac:dyDescent="0.2">
      <c r="J160" s="7"/>
      <c r="N160" s="7"/>
      <c r="R160" s="7"/>
      <c r="V160" s="7"/>
      <c r="Z160" s="7"/>
    </row>
    <row r="161" spans="10:26" x14ac:dyDescent="0.2">
      <c r="J161" s="7"/>
      <c r="N161" s="7"/>
      <c r="R161" s="7"/>
      <c r="V161" s="7"/>
      <c r="Z161" s="7"/>
    </row>
    <row r="162" spans="10:26" x14ac:dyDescent="0.2">
      <c r="J162" s="7"/>
      <c r="N162" s="7"/>
      <c r="R162" s="7"/>
      <c r="V162" s="7"/>
      <c r="Z162" s="7"/>
    </row>
    <row r="163" spans="10:26" x14ac:dyDescent="0.2">
      <c r="J163" s="7"/>
      <c r="N163" s="7"/>
      <c r="R163" s="7"/>
      <c r="V163" s="7"/>
      <c r="Z163" s="7"/>
    </row>
    <row r="164" spans="10:26" x14ac:dyDescent="0.2">
      <c r="J164" s="7"/>
      <c r="N164" s="7"/>
      <c r="R164" s="7"/>
      <c r="V164" s="7"/>
      <c r="Z164" s="7"/>
    </row>
    <row r="165" spans="10:26" x14ac:dyDescent="0.2">
      <c r="J165" s="7"/>
      <c r="N165" s="7"/>
      <c r="R165" s="7"/>
      <c r="V165" s="7"/>
      <c r="Z165" s="7"/>
    </row>
    <row r="166" spans="10:26" x14ac:dyDescent="0.2">
      <c r="J166" s="7"/>
      <c r="N166" s="7"/>
      <c r="R166" s="7"/>
      <c r="V166" s="7"/>
      <c r="Z166" s="7"/>
    </row>
    <row r="167" spans="10:26" x14ac:dyDescent="0.2">
      <c r="J167" s="7"/>
      <c r="N167" s="7"/>
      <c r="R167" s="7"/>
      <c r="V167" s="7"/>
      <c r="Z167" s="7"/>
    </row>
    <row r="168" spans="10:26" x14ac:dyDescent="0.2">
      <c r="J168" s="7"/>
      <c r="N168" s="7"/>
      <c r="R168" s="7"/>
      <c r="V168" s="7"/>
      <c r="Z168" s="7"/>
    </row>
    <row r="169" spans="10:26" x14ac:dyDescent="0.2">
      <c r="J169" s="7"/>
      <c r="N169" s="7"/>
      <c r="R169" s="7"/>
      <c r="V169" s="7"/>
      <c r="Z169" s="7"/>
    </row>
    <row r="170" spans="10:26" x14ac:dyDescent="0.2">
      <c r="J170" s="7"/>
      <c r="N170" s="7"/>
      <c r="R170" s="7"/>
      <c r="V170" s="7"/>
      <c r="Z170" s="7"/>
    </row>
    <row r="171" spans="10:26" x14ac:dyDescent="0.2">
      <c r="J171" s="7"/>
      <c r="N171" s="7"/>
      <c r="R171" s="7"/>
      <c r="V171" s="7"/>
      <c r="Z171" s="7"/>
    </row>
    <row r="172" spans="10:26" x14ac:dyDescent="0.2">
      <c r="J172" s="7"/>
      <c r="N172" s="7"/>
      <c r="R172" s="7"/>
      <c r="V172" s="7"/>
      <c r="Z172" s="7"/>
    </row>
    <row r="173" spans="10:26" x14ac:dyDescent="0.2">
      <c r="J173" s="7"/>
      <c r="N173" s="7"/>
      <c r="R173" s="7"/>
      <c r="V173" s="7"/>
      <c r="Z173" s="7"/>
    </row>
    <row r="174" spans="10:26" x14ac:dyDescent="0.2">
      <c r="J174" s="7"/>
      <c r="N174" s="7"/>
      <c r="R174" s="7"/>
      <c r="V174" s="7"/>
      <c r="Z174" s="7"/>
    </row>
    <row r="175" spans="10:26" x14ac:dyDescent="0.2">
      <c r="J175" s="7"/>
      <c r="N175" s="7"/>
      <c r="R175" s="7"/>
      <c r="V175" s="7"/>
      <c r="Z175" s="7"/>
    </row>
    <row r="176" spans="10:26" x14ac:dyDescent="0.2">
      <c r="J176" s="7"/>
      <c r="N176" s="7"/>
      <c r="R176" s="7"/>
      <c r="V176" s="7"/>
      <c r="Z176" s="7"/>
    </row>
    <row r="177" spans="10:26" x14ac:dyDescent="0.2">
      <c r="J177" s="7"/>
      <c r="N177" s="7"/>
      <c r="R177" s="7"/>
      <c r="V177" s="7"/>
      <c r="Z177" s="7"/>
    </row>
    <row r="178" spans="10:26" x14ac:dyDescent="0.2">
      <c r="J178" s="7"/>
      <c r="N178" s="7"/>
      <c r="R178" s="7"/>
      <c r="V178" s="7"/>
      <c r="Z178" s="7"/>
    </row>
    <row r="179" spans="10:26" x14ac:dyDescent="0.2">
      <c r="J179" s="7"/>
      <c r="N179" s="7"/>
      <c r="R179" s="7"/>
      <c r="V179" s="7"/>
      <c r="Z179" s="7"/>
    </row>
    <row r="180" spans="10:26" x14ac:dyDescent="0.2">
      <c r="J180" s="7"/>
      <c r="N180" s="7"/>
      <c r="R180" s="7"/>
      <c r="V180" s="7"/>
      <c r="Z180" s="7"/>
    </row>
    <row r="181" spans="10:26" x14ac:dyDescent="0.2">
      <c r="J181" s="7"/>
      <c r="N181" s="7"/>
      <c r="R181" s="7"/>
      <c r="V181" s="7"/>
      <c r="Z181" s="7"/>
    </row>
    <row r="182" spans="10:26" x14ac:dyDescent="0.2">
      <c r="J182" s="7"/>
      <c r="N182" s="7"/>
      <c r="R182" s="7"/>
      <c r="V182" s="7"/>
      <c r="Z182" s="7"/>
    </row>
    <row r="183" spans="10:26" x14ac:dyDescent="0.2">
      <c r="J183" s="7"/>
      <c r="N183" s="7"/>
      <c r="R183" s="7"/>
      <c r="V183" s="7"/>
      <c r="Z183" s="7"/>
    </row>
    <row r="184" spans="10:26" x14ac:dyDescent="0.2">
      <c r="J184" s="7"/>
      <c r="N184" s="7"/>
      <c r="R184" s="7"/>
      <c r="V184" s="7"/>
      <c r="Z184" s="7"/>
    </row>
    <row r="185" spans="10:26" x14ac:dyDescent="0.2">
      <c r="J185" s="7"/>
      <c r="N185" s="7"/>
      <c r="R185" s="7"/>
      <c r="V185" s="7"/>
      <c r="Z185" s="7"/>
    </row>
    <row r="186" spans="10:26" x14ac:dyDescent="0.2">
      <c r="J186" s="7"/>
      <c r="N186" s="7"/>
      <c r="R186" s="7"/>
      <c r="V186" s="7"/>
      <c r="Z186" s="7"/>
    </row>
    <row r="187" spans="10:26" x14ac:dyDescent="0.2">
      <c r="J187" s="7"/>
      <c r="N187" s="7"/>
      <c r="R187" s="7"/>
      <c r="V187" s="7"/>
      <c r="Z187" s="7"/>
    </row>
    <row r="188" spans="10:26" x14ac:dyDescent="0.2">
      <c r="J188" s="7"/>
      <c r="N188" s="7"/>
      <c r="R188" s="7"/>
      <c r="V188" s="7"/>
      <c r="Z188" s="7"/>
    </row>
    <row r="189" spans="10:26" x14ac:dyDescent="0.2">
      <c r="J189" s="7"/>
      <c r="N189" s="7"/>
      <c r="R189" s="7"/>
      <c r="V189" s="7"/>
      <c r="Z189" s="7"/>
    </row>
    <row r="190" spans="10:26" x14ac:dyDescent="0.2">
      <c r="J190" s="7"/>
      <c r="N190" s="7"/>
      <c r="R190" s="7"/>
      <c r="V190" s="7"/>
      <c r="Z190" s="7"/>
    </row>
    <row r="191" spans="10:26" x14ac:dyDescent="0.2">
      <c r="J191" s="7"/>
      <c r="N191" s="7"/>
      <c r="R191" s="7"/>
      <c r="V191" s="7"/>
      <c r="Z191" s="7"/>
    </row>
    <row r="192" spans="10:26" x14ac:dyDescent="0.2">
      <c r="J192" s="7"/>
      <c r="N192" s="7"/>
      <c r="R192" s="7"/>
      <c r="V192" s="7"/>
      <c r="Z192" s="7"/>
    </row>
    <row r="193" spans="10:26" x14ac:dyDescent="0.2">
      <c r="J193" s="7"/>
      <c r="N193" s="7"/>
      <c r="R193" s="7"/>
      <c r="V193" s="7"/>
      <c r="Z193" s="7"/>
    </row>
    <row r="194" spans="10:26" x14ac:dyDescent="0.2">
      <c r="J194" s="7"/>
      <c r="N194" s="7"/>
      <c r="R194" s="7"/>
      <c r="V194" s="7"/>
      <c r="Z194" s="7"/>
    </row>
    <row r="195" spans="10:26" x14ac:dyDescent="0.2">
      <c r="J195" s="7"/>
      <c r="N195" s="7"/>
      <c r="R195" s="7"/>
      <c r="V195" s="7"/>
      <c r="Z195" s="7"/>
    </row>
    <row r="196" spans="10:26" x14ac:dyDescent="0.2">
      <c r="J196" s="7"/>
      <c r="N196" s="7"/>
      <c r="R196" s="7"/>
      <c r="V196" s="7"/>
      <c r="Z196" s="7"/>
    </row>
    <row r="197" spans="10:26" x14ac:dyDescent="0.2">
      <c r="J197" s="7"/>
      <c r="N197" s="7"/>
      <c r="R197" s="7"/>
      <c r="V197" s="7"/>
      <c r="Z197" s="7"/>
    </row>
    <row r="198" spans="10:26" x14ac:dyDescent="0.2">
      <c r="J198" s="7"/>
      <c r="N198" s="7"/>
      <c r="R198" s="7"/>
      <c r="V198" s="7"/>
      <c r="Z198" s="7"/>
    </row>
    <row r="199" spans="10:26" x14ac:dyDescent="0.2">
      <c r="J199" s="7"/>
      <c r="N199" s="7"/>
      <c r="R199" s="7"/>
      <c r="V199" s="7"/>
      <c r="Z199" s="7"/>
    </row>
    <row r="200" spans="10:26" x14ac:dyDescent="0.2">
      <c r="J200" s="7"/>
      <c r="N200" s="7"/>
      <c r="R200" s="7"/>
      <c r="V200" s="7"/>
      <c r="Z200" s="7"/>
    </row>
    <row r="201" spans="10:26" x14ac:dyDescent="0.2">
      <c r="J201" s="7"/>
      <c r="N201" s="7"/>
      <c r="R201" s="7"/>
      <c r="V201" s="7"/>
      <c r="Z201" s="7"/>
    </row>
    <row r="202" spans="10:26" x14ac:dyDescent="0.2">
      <c r="J202" s="7"/>
      <c r="N202" s="7"/>
      <c r="R202" s="7"/>
      <c r="V202" s="7"/>
      <c r="Z202" s="7"/>
    </row>
    <row r="203" spans="10:26" x14ac:dyDescent="0.2">
      <c r="J203" s="7"/>
      <c r="N203" s="7"/>
      <c r="R203" s="7"/>
      <c r="V203" s="7"/>
      <c r="Z203" s="7"/>
    </row>
    <row r="204" spans="10:26" x14ac:dyDescent="0.2">
      <c r="J204" s="7"/>
      <c r="N204" s="7"/>
      <c r="R204" s="7"/>
      <c r="V204" s="7"/>
      <c r="Z204" s="7"/>
    </row>
    <row r="205" spans="10:26" x14ac:dyDescent="0.2">
      <c r="J205" s="7"/>
      <c r="N205" s="7"/>
      <c r="R205" s="7"/>
      <c r="V205" s="7"/>
      <c r="Z205" s="7"/>
    </row>
    <row r="206" spans="10:26" x14ac:dyDescent="0.2">
      <c r="J206" s="7"/>
      <c r="N206" s="7"/>
      <c r="R206" s="7"/>
      <c r="V206" s="7"/>
      <c r="Z206" s="7"/>
    </row>
    <row r="207" spans="10:26" x14ac:dyDescent="0.2">
      <c r="J207" s="7"/>
      <c r="N207" s="7"/>
      <c r="R207" s="7"/>
      <c r="V207" s="7"/>
      <c r="Z207" s="7"/>
    </row>
    <row r="208" spans="10:26" x14ac:dyDescent="0.2">
      <c r="J208" s="7"/>
      <c r="N208" s="7"/>
      <c r="R208" s="7"/>
      <c r="V208" s="7"/>
      <c r="Z208" s="7"/>
    </row>
    <row r="209" spans="10:26" x14ac:dyDescent="0.2">
      <c r="J209" s="7"/>
      <c r="N209" s="7"/>
      <c r="R209" s="7"/>
      <c r="V209" s="7"/>
      <c r="Z209" s="7"/>
    </row>
    <row r="210" spans="10:26" x14ac:dyDescent="0.2">
      <c r="J210" s="7"/>
      <c r="N210" s="7"/>
      <c r="R210" s="7"/>
      <c r="V210" s="7"/>
      <c r="Z210" s="7"/>
    </row>
    <row r="211" spans="10:26" x14ac:dyDescent="0.2">
      <c r="J211" s="7"/>
      <c r="N211" s="7"/>
      <c r="R211" s="7"/>
      <c r="V211" s="7"/>
      <c r="Z211" s="7"/>
    </row>
    <row r="212" spans="10:26" x14ac:dyDescent="0.2">
      <c r="J212" s="7"/>
      <c r="N212" s="7"/>
      <c r="R212" s="7"/>
      <c r="V212" s="7"/>
      <c r="Z212" s="7"/>
    </row>
    <row r="213" spans="10:26" x14ac:dyDescent="0.2">
      <c r="J213" s="7"/>
      <c r="N213" s="7"/>
      <c r="R213" s="7"/>
      <c r="V213" s="7"/>
      <c r="Z213" s="7"/>
    </row>
    <row r="214" spans="10:26" x14ac:dyDescent="0.2">
      <c r="J214" s="7"/>
      <c r="N214" s="7"/>
      <c r="R214" s="7"/>
      <c r="V214" s="7"/>
      <c r="Z214" s="7"/>
    </row>
    <row r="215" spans="10:26" x14ac:dyDescent="0.2">
      <c r="J215" s="7"/>
      <c r="N215" s="7"/>
      <c r="R215" s="7"/>
      <c r="V215" s="7"/>
      <c r="Z215" s="7"/>
    </row>
    <row r="216" spans="10:26" x14ac:dyDescent="0.2">
      <c r="J216" s="7"/>
      <c r="N216" s="7"/>
      <c r="R216" s="7"/>
      <c r="V216" s="7"/>
      <c r="Z216" s="7"/>
    </row>
    <row r="217" spans="10:26" x14ac:dyDescent="0.2">
      <c r="J217" s="7"/>
      <c r="N217" s="7"/>
      <c r="R217" s="7"/>
      <c r="V217" s="7"/>
      <c r="Z217" s="7"/>
    </row>
    <row r="218" spans="10:26" x14ac:dyDescent="0.2">
      <c r="J218" s="7"/>
      <c r="N218" s="7"/>
      <c r="R218" s="7"/>
      <c r="V218" s="7"/>
      <c r="Z218" s="7"/>
    </row>
    <row r="219" spans="10:26" x14ac:dyDescent="0.2">
      <c r="J219" s="7"/>
      <c r="N219" s="7"/>
      <c r="R219" s="7"/>
      <c r="V219" s="7"/>
      <c r="Z219" s="7"/>
    </row>
    <row r="220" spans="10:26" x14ac:dyDescent="0.2">
      <c r="J220" s="7"/>
      <c r="N220" s="7"/>
      <c r="R220" s="7"/>
      <c r="V220" s="7"/>
      <c r="Z220" s="7"/>
    </row>
    <row r="221" spans="10:26" x14ac:dyDescent="0.2">
      <c r="J221" s="7"/>
      <c r="N221" s="7"/>
      <c r="R221" s="7"/>
      <c r="V221" s="7"/>
      <c r="Z221" s="7"/>
    </row>
    <row r="222" spans="10:26" x14ac:dyDescent="0.2">
      <c r="J222" s="7"/>
      <c r="N222" s="7"/>
      <c r="R222" s="7"/>
      <c r="V222" s="7"/>
      <c r="Z222" s="7"/>
    </row>
    <row r="223" spans="10:26" x14ac:dyDescent="0.2">
      <c r="J223" s="7"/>
      <c r="N223" s="7"/>
      <c r="R223" s="7"/>
      <c r="V223" s="7"/>
      <c r="Z223" s="7"/>
    </row>
    <row r="224" spans="10:26" x14ac:dyDescent="0.2">
      <c r="J224" s="7"/>
      <c r="N224" s="7"/>
      <c r="R224" s="7"/>
      <c r="V224" s="7"/>
      <c r="Z224" s="7"/>
    </row>
    <row r="225" spans="10:26" x14ac:dyDescent="0.2">
      <c r="J225" s="7"/>
      <c r="N225" s="7"/>
      <c r="R225" s="7"/>
      <c r="V225" s="7"/>
      <c r="Z225" s="7"/>
    </row>
    <row r="226" spans="10:26" x14ac:dyDescent="0.2">
      <c r="J226" s="7"/>
      <c r="N226" s="7"/>
      <c r="R226" s="7"/>
      <c r="V226" s="7"/>
      <c r="Z226" s="7"/>
    </row>
    <row r="227" spans="10:26" x14ac:dyDescent="0.2">
      <c r="J227" s="7"/>
      <c r="N227" s="7"/>
      <c r="R227" s="7"/>
      <c r="V227" s="7"/>
      <c r="Z227" s="7"/>
    </row>
    <row r="228" spans="10:26" x14ac:dyDescent="0.2">
      <c r="J228" s="7"/>
      <c r="N228" s="7"/>
      <c r="R228" s="7"/>
      <c r="V228" s="7"/>
      <c r="Z228" s="7"/>
    </row>
    <row r="229" spans="10:26" x14ac:dyDescent="0.2">
      <c r="J229" s="7"/>
      <c r="N229" s="7"/>
      <c r="R229" s="7"/>
      <c r="V229" s="7"/>
      <c r="Z229" s="7"/>
    </row>
    <row r="230" spans="10:26" x14ac:dyDescent="0.2">
      <c r="J230" s="7"/>
      <c r="N230" s="7"/>
      <c r="R230" s="7"/>
      <c r="V230" s="7"/>
      <c r="Z230" s="7"/>
    </row>
    <row r="231" spans="10:26" x14ac:dyDescent="0.2">
      <c r="J231" s="7"/>
      <c r="N231" s="7"/>
      <c r="R231" s="7"/>
      <c r="V231" s="7"/>
      <c r="Z231" s="7"/>
    </row>
    <row r="232" spans="10:26" x14ac:dyDescent="0.2">
      <c r="J232" s="7"/>
      <c r="N232" s="7"/>
      <c r="R232" s="7"/>
      <c r="V232" s="7"/>
      <c r="Z232" s="7"/>
    </row>
    <row r="233" spans="10:26" x14ac:dyDescent="0.2">
      <c r="J233" s="7"/>
      <c r="N233" s="7"/>
      <c r="R233" s="7"/>
      <c r="V233" s="7"/>
      <c r="Z233" s="7"/>
    </row>
    <row r="234" spans="10:26" x14ac:dyDescent="0.2">
      <c r="J234" s="7"/>
      <c r="N234" s="7"/>
      <c r="R234" s="7"/>
      <c r="V234" s="7"/>
      <c r="Z234" s="7"/>
    </row>
    <row r="235" spans="10:26" x14ac:dyDescent="0.2">
      <c r="J235" s="7"/>
      <c r="N235" s="7"/>
      <c r="R235" s="7"/>
      <c r="V235" s="7"/>
      <c r="Z235" s="7"/>
    </row>
    <row r="236" spans="10:26" x14ac:dyDescent="0.2">
      <c r="J236" s="7"/>
      <c r="N236" s="7"/>
      <c r="R236" s="7"/>
      <c r="V236" s="7"/>
      <c r="Z236" s="7"/>
    </row>
    <row r="237" spans="10:26" x14ac:dyDescent="0.2">
      <c r="J237" s="7"/>
      <c r="N237" s="7"/>
      <c r="R237" s="7"/>
      <c r="V237" s="7"/>
      <c r="Z237" s="7"/>
    </row>
    <row r="238" spans="10:26" x14ac:dyDescent="0.2">
      <c r="J238" s="7"/>
      <c r="N238" s="7"/>
      <c r="R238" s="7"/>
      <c r="V238" s="7"/>
      <c r="Z238" s="7"/>
    </row>
    <row r="239" spans="10:26" x14ac:dyDescent="0.2">
      <c r="J239" s="7"/>
      <c r="N239" s="7"/>
      <c r="R239" s="7"/>
      <c r="V239" s="7"/>
      <c r="Z239" s="7"/>
    </row>
    <row r="240" spans="10:26" x14ac:dyDescent="0.2">
      <c r="J240" s="7"/>
      <c r="N240" s="7"/>
      <c r="R240" s="7"/>
      <c r="V240" s="7"/>
      <c r="Z240" s="7"/>
    </row>
    <row r="241" spans="10:26" x14ac:dyDescent="0.2">
      <c r="J241" s="7"/>
      <c r="N241" s="7"/>
      <c r="R241" s="7"/>
      <c r="V241" s="7"/>
      <c r="Z241" s="7"/>
    </row>
    <row r="242" spans="10:26" x14ac:dyDescent="0.2">
      <c r="J242" s="7"/>
      <c r="N242" s="7"/>
      <c r="R242" s="7"/>
      <c r="V242" s="7"/>
      <c r="Z242" s="7"/>
    </row>
    <row r="243" spans="10:26" x14ac:dyDescent="0.2">
      <c r="J243" s="7"/>
      <c r="N243" s="7"/>
      <c r="R243" s="7"/>
      <c r="V243" s="7"/>
      <c r="Z243" s="7"/>
    </row>
    <row r="244" spans="10:26" x14ac:dyDescent="0.2">
      <c r="J244" s="7"/>
      <c r="N244" s="7"/>
      <c r="R244" s="7"/>
      <c r="V244" s="7"/>
      <c r="Z244" s="7"/>
    </row>
    <row r="245" spans="10:26" x14ac:dyDescent="0.2">
      <c r="J245" s="7"/>
      <c r="N245" s="7"/>
      <c r="R245" s="7"/>
      <c r="V245" s="7"/>
      <c r="Z245" s="7"/>
    </row>
    <row r="246" spans="10:26" x14ac:dyDescent="0.2">
      <c r="J246" s="7"/>
      <c r="N246" s="7"/>
      <c r="R246" s="7"/>
      <c r="V246" s="7"/>
      <c r="Z246" s="7"/>
    </row>
    <row r="247" spans="10:26" x14ac:dyDescent="0.2">
      <c r="J247" s="7"/>
      <c r="N247" s="7"/>
      <c r="R247" s="7"/>
      <c r="V247" s="7"/>
      <c r="Z247" s="7"/>
    </row>
    <row r="248" spans="10:26" x14ac:dyDescent="0.2">
      <c r="J248" s="7"/>
      <c r="N248" s="7"/>
      <c r="R248" s="7"/>
      <c r="V248" s="7"/>
      <c r="Z248" s="7"/>
    </row>
    <row r="249" spans="10:26" x14ac:dyDescent="0.2">
      <c r="J249" s="7"/>
      <c r="N249" s="7"/>
      <c r="R249" s="7"/>
      <c r="V249" s="7"/>
      <c r="Z249" s="7"/>
    </row>
    <row r="250" spans="10:26" x14ac:dyDescent="0.2">
      <c r="J250" s="7"/>
      <c r="N250" s="7"/>
      <c r="R250" s="7"/>
      <c r="V250" s="7"/>
      <c r="Z250" s="7"/>
    </row>
    <row r="251" spans="10:26" x14ac:dyDescent="0.2">
      <c r="J251" s="7"/>
      <c r="N251" s="7"/>
      <c r="R251" s="7"/>
      <c r="V251" s="7"/>
      <c r="Z251" s="7"/>
    </row>
    <row r="252" spans="10:26" x14ac:dyDescent="0.2">
      <c r="J252" s="7"/>
      <c r="N252" s="7"/>
      <c r="R252" s="7"/>
      <c r="V252" s="7"/>
      <c r="Z252" s="7"/>
    </row>
    <row r="253" spans="10:26" x14ac:dyDescent="0.2">
      <c r="J253" s="7"/>
      <c r="N253" s="7"/>
      <c r="R253" s="7"/>
      <c r="V253" s="7"/>
      <c r="Z253" s="7"/>
    </row>
    <row r="254" spans="10:26" x14ac:dyDescent="0.2">
      <c r="J254" s="7"/>
      <c r="N254" s="7"/>
      <c r="R254" s="7"/>
      <c r="V254" s="7"/>
      <c r="Z254" s="7"/>
    </row>
    <row r="255" spans="10:26" x14ac:dyDescent="0.2">
      <c r="J255" s="7"/>
      <c r="N255" s="7"/>
      <c r="R255" s="7"/>
      <c r="V255" s="7"/>
      <c r="Z255" s="7"/>
    </row>
    <row r="256" spans="10:26" x14ac:dyDescent="0.2">
      <c r="J256" s="7"/>
      <c r="N256" s="7"/>
      <c r="R256" s="7"/>
      <c r="V256" s="7"/>
      <c r="Z256" s="7"/>
    </row>
    <row r="257" spans="10:26" x14ac:dyDescent="0.2">
      <c r="J257" s="7"/>
      <c r="N257" s="7"/>
      <c r="R257" s="7"/>
      <c r="V257" s="7"/>
      <c r="Z257" s="7"/>
    </row>
    <row r="258" spans="10:26" x14ac:dyDescent="0.2">
      <c r="J258" s="7"/>
      <c r="N258" s="7"/>
      <c r="R258" s="7"/>
      <c r="V258" s="7"/>
      <c r="Z258" s="7"/>
    </row>
    <row r="259" spans="10:26" x14ac:dyDescent="0.2">
      <c r="J259" s="7"/>
      <c r="N259" s="7"/>
      <c r="R259" s="7"/>
      <c r="V259" s="7"/>
      <c r="Z259" s="7"/>
    </row>
    <row r="260" spans="10:26" x14ac:dyDescent="0.2">
      <c r="J260" s="7"/>
      <c r="N260" s="7"/>
      <c r="R260" s="7"/>
      <c r="V260" s="7"/>
      <c r="Z260" s="7"/>
    </row>
    <row r="261" spans="10:26" x14ac:dyDescent="0.2">
      <c r="J261" s="7"/>
      <c r="N261" s="7"/>
      <c r="R261" s="7"/>
      <c r="V261" s="7"/>
      <c r="Z261" s="7"/>
    </row>
    <row r="262" spans="10:26" x14ac:dyDescent="0.2">
      <c r="J262" s="7"/>
      <c r="N262" s="7"/>
      <c r="R262" s="7"/>
      <c r="V262" s="7"/>
      <c r="Z262" s="7"/>
    </row>
    <row r="263" spans="10:26" x14ac:dyDescent="0.2">
      <c r="J263" s="7"/>
      <c r="N263" s="7"/>
      <c r="R263" s="7"/>
      <c r="V263" s="7"/>
      <c r="Z263" s="7"/>
    </row>
    <row r="264" spans="10:26" x14ac:dyDescent="0.2">
      <c r="J264" s="7"/>
      <c r="N264" s="7"/>
      <c r="R264" s="7"/>
      <c r="V264" s="7"/>
      <c r="Z264" s="7"/>
    </row>
    <row r="265" spans="10:26" x14ac:dyDescent="0.2">
      <c r="J265" s="7"/>
      <c r="N265" s="7"/>
      <c r="R265" s="7"/>
      <c r="V265" s="7"/>
      <c r="Z265" s="7"/>
    </row>
    <row r="266" spans="10:26" x14ac:dyDescent="0.2">
      <c r="J266" s="7"/>
      <c r="N266" s="7"/>
      <c r="R266" s="7"/>
      <c r="V266" s="7"/>
      <c r="Z266" s="7"/>
    </row>
    <row r="267" spans="10:26" x14ac:dyDescent="0.2">
      <c r="J267" s="7"/>
      <c r="N267" s="7"/>
      <c r="R267" s="7"/>
      <c r="V267" s="7"/>
      <c r="Z267" s="7"/>
    </row>
    <row r="268" spans="10:26" x14ac:dyDescent="0.2">
      <c r="J268" s="7"/>
      <c r="N268" s="7"/>
      <c r="R268" s="7"/>
      <c r="V268" s="7"/>
      <c r="Z268" s="7"/>
    </row>
    <row r="269" spans="10:26" x14ac:dyDescent="0.2">
      <c r="J269" s="7"/>
      <c r="N269" s="7"/>
      <c r="R269" s="7"/>
      <c r="V269" s="7"/>
      <c r="Z269" s="7"/>
    </row>
    <row r="270" spans="10:26" x14ac:dyDescent="0.2">
      <c r="J270" s="7"/>
      <c r="N270" s="7"/>
      <c r="R270" s="7"/>
      <c r="V270" s="7"/>
      <c r="Z270" s="7"/>
    </row>
    <row r="271" spans="10:26" x14ac:dyDescent="0.2">
      <c r="J271" s="7"/>
      <c r="N271" s="7"/>
      <c r="R271" s="7"/>
      <c r="V271" s="7"/>
      <c r="Z271" s="7"/>
    </row>
    <row r="272" spans="10:26" x14ac:dyDescent="0.2">
      <c r="J272" s="7"/>
      <c r="N272" s="7"/>
      <c r="R272" s="7"/>
      <c r="V272" s="7"/>
      <c r="Z272" s="7"/>
    </row>
    <row r="273" spans="10:26" x14ac:dyDescent="0.2">
      <c r="J273" s="7"/>
      <c r="N273" s="7"/>
      <c r="R273" s="7"/>
      <c r="V273" s="7"/>
      <c r="Z273" s="7"/>
    </row>
    <row r="274" spans="10:26" x14ac:dyDescent="0.2">
      <c r="J274" s="7"/>
      <c r="N274" s="7"/>
      <c r="R274" s="7"/>
      <c r="V274" s="7"/>
      <c r="Z274" s="7"/>
    </row>
    <row r="275" spans="10:26" x14ac:dyDescent="0.2">
      <c r="J275" s="7"/>
      <c r="N275" s="7"/>
      <c r="R275" s="7"/>
      <c r="V275" s="7"/>
      <c r="Z275" s="7"/>
    </row>
    <row r="276" spans="10:26" x14ac:dyDescent="0.2">
      <c r="J276" s="7"/>
      <c r="N276" s="7"/>
      <c r="R276" s="7"/>
      <c r="V276" s="7"/>
      <c r="Z276" s="7"/>
    </row>
    <row r="277" spans="10:26" x14ac:dyDescent="0.2">
      <c r="J277" s="7"/>
      <c r="N277" s="7"/>
      <c r="R277" s="7"/>
      <c r="V277" s="7"/>
      <c r="Z277" s="7"/>
    </row>
    <row r="278" spans="10:26" x14ac:dyDescent="0.2">
      <c r="J278" s="7"/>
      <c r="N278" s="7"/>
      <c r="R278" s="7"/>
      <c r="V278" s="7"/>
      <c r="Z278" s="7"/>
    </row>
    <row r="279" spans="10:26" x14ac:dyDescent="0.2">
      <c r="J279" s="7"/>
      <c r="N279" s="7"/>
      <c r="R279" s="7"/>
      <c r="V279" s="7"/>
      <c r="Z279" s="7"/>
    </row>
    <row r="280" spans="10:26" x14ac:dyDescent="0.2">
      <c r="J280" s="7"/>
      <c r="N280" s="7"/>
      <c r="R280" s="7"/>
      <c r="V280" s="7"/>
      <c r="Z280" s="7"/>
    </row>
    <row r="281" spans="10:26" x14ac:dyDescent="0.2">
      <c r="J281" s="7"/>
      <c r="N281" s="7"/>
      <c r="R281" s="7"/>
      <c r="V281" s="7"/>
      <c r="Z281" s="7"/>
    </row>
    <row r="282" spans="10:26" x14ac:dyDescent="0.2">
      <c r="J282" s="7"/>
      <c r="N282" s="7"/>
      <c r="R282" s="7"/>
      <c r="V282" s="7"/>
      <c r="Z282" s="7"/>
    </row>
    <row r="283" spans="10:26" x14ac:dyDescent="0.2">
      <c r="J283" s="7"/>
      <c r="N283" s="7"/>
      <c r="R283" s="7"/>
      <c r="V283" s="7"/>
      <c r="Z283" s="7"/>
    </row>
    <row r="284" spans="10:26" x14ac:dyDescent="0.2">
      <c r="J284" s="7"/>
      <c r="N284" s="7"/>
      <c r="R284" s="7"/>
      <c r="V284" s="7"/>
      <c r="Z284" s="7"/>
    </row>
    <row r="285" spans="10:26" x14ac:dyDescent="0.2">
      <c r="J285" s="7"/>
      <c r="N285" s="7"/>
      <c r="R285" s="7"/>
      <c r="V285" s="7"/>
      <c r="Z285" s="7"/>
    </row>
    <row r="286" spans="10:26" x14ac:dyDescent="0.2">
      <c r="J286" s="7"/>
      <c r="N286" s="7"/>
      <c r="R286" s="7"/>
      <c r="V286" s="7"/>
      <c r="Z286" s="7"/>
    </row>
    <row r="287" spans="10:26" x14ac:dyDescent="0.2">
      <c r="J287" s="7"/>
      <c r="N287" s="7"/>
      <c r="R287" s="7"/>
      <c r="V287" s="7"/>
      <c r="Z287" s="7"/>
    </row>
    <row r="288" spans="10:26" x14ac:dyDescent="0.2">
      <c r="J288" s="7"/>
      <c r="N288" s="7"/>
      <c r="R288" s="7"/>
      <c r="V288" s="7"/>
      <c r="Z288" s="7"/>
    </row>
    <row r="289" spans="10:26" x14ac:dyDescent="0.2">
      <c r="J289" s="7"/>
      <c r="N289" s="7"/>
      <c r="R289" s="7"/>
      <c r="V289" s="7"/>
      <c r="Z289" s="7"/>
    </row>
    <row r="290" spans="10:26" x14ac:dyDescent="0.2">
      <c r="J290" s="7"/>
      <c r="N290" s="7"/>
      <c r="R290" s="7"/>
      <c r="V290" s="7"/>
      <c r="Z290" s="7"/>
    </row>
    <row r="291" spans="10:26" x14ac:dyDescent="0.2">
      <c r="J291" s="7"/>
      <c r="N291" s="7"/>
      <c r="R291" s="7"/>
      <c r="V291" s="7"/>
      <c r="Z291" s="7"/>
    </row>
    <row r="292" spans="10:26" x14ac:dyDescent="0.2">
      <c r="J292" s="7"/>
      <c r="N292" s="7"/>
      <c r="R292" s="7"/>
      <c r="V292" s="7"/>
      <c r="Z292" s="7"/>
    </row>
    <row r="293" spans="10:26" x14ac:dyDescent="0.2">
      <c r="J293" s="7"/>
      <c r="N293" s="7"/>
      <c r="R293" s="7"/>
      <c r="V293" s="7"/>
      <c r="Z293" s="7"/>
    </row>
    <row r="294" spans="10:26" x14ac:dyDescent="0.2">
      <c r="J294" s="7"/>
      <c r="N294" s="7"/>
      <c r="R294" s="7"/>
      <c r="V294" s="7"/>
      <c r="Z294" s="7"/>
    </row>
    <row r="295" spans="10:26" x14ac:dyDescent="0.2">
      <c r="J295" s="7"/>
      <c r="N295" s="7"/>
      <c r="R295" s="7"/>
      <c r="V295" s="7"/>
      <c r="Z295" s="7"/>
    </row>
    <row r="296" spans="10:26" x14ac:dyDescent="0.2">
      <c r="J296" s="7"/>
      <c r="N296" s="7"/>
      <c r="R296" s="7"/>
      <c r="V296" s="7"/>
      <c r="Z296" s="7"/>
    </row>
    <row r="297" spans="10:26" x14ac:dyDescent="0.2">
      <c r="J297" s="7"/>
      <c r="N297" s="7"/>
      <c r="R297" s="7"/>
      <c r="V297" s="7"/>
      <c r="Z297" s="7"/>
    </row>
    <row r="298" spans="10:26" x14ac:dyDescent="0.2">
      <c r="J298" s="7"/>
      <c r="N298" s="7"/>
      <c r="R298" s="7"/>
      <c r="V298" s="7"/>
      <c r="Z298" s="7"/>
    </row>
    <row r="299" spans="10:26" x14ac:dyDescent="0.2">
      <c r="J299" s="7"/>
      <c r="N299" s="7"/>
      <c r="R299" s="7"/>
      <c r="V299" s="7"/>
      <c r="Z299" s="7"/>
    </row>
    <row r="300" spans="10:26" x14ac:dyDescent="0.2">
      <c r="J300" s="7"/>
      <c r="N300" s="7"/>
      <c r="R300" s="7"/>
      <c r="V300" s="7"/>
      <c r="Z300" s="7"/>
    </row>
    <row r="301" spans="10:26" x14ac:dyDescent="0.2">
      <c r="J301" s="7"/>
      <c r="N301" s="7"/>
      <c r="R301" s="7"/>
      <c r="V301" s="7"/>
      <c r="Z301" s="7"/>
    </row>
    <row r="302" spans="10:26" x14ac:dyDescent="0.2">
      <c r="J302" s="7"/>
      <c r="N302" s="7"/>
      <c r="R302" s="7"/>
      <c r="V302" s="7"/>
      <c r="Z302" s="7"/>
    </row>
    <row r="303" spans="10:26" x14ac:dyDescent="0.2">
      <c r="J303" s="7"/>
      <c r="N303" s="7"/>
      <c r="R303" s="7"/>
      <c r="V303" s="7"/>
      <c r="Z303" s="7"/>
    </row>
    <row r="304" spans="10:26" x14ac:dyDescent="0.2">
      <c r="J304" s="7"/>
      <c r="N304" s="7"/>
      <c r="R304" s="7"/>
      <c r="V304" s="7"/>
      <c r="Z304" s="7"/>
    </row>
    <row r="305" spans="10:26" x14ac:dyDescent="0.2">
      <c r="J305" s="7"/>
      <c r="N305" s="7"/>
      <c r="R305" s="7"/>
      <c r="V305" s="7"/>
      <c r="Z305" s="7"/>
    </row>
    <row r="306" spans="10:26" x14ac:dyDescent="0.2">
      <c r="J306" s="7"/>
      <c r="N306" s="7"/>
      <c r="R306" s="7"/>
      <c r="V306" s="7"/>
      <c r="Z306" s="7"/>
    </row>
    <row r="307" spans="10:26" x14ac:dyDescent="0.2">
      <c r="J307" s="7"/>
      <c r="N307" s="7"/>
      <c r="R307" s="7"/>
      <c r="V307" s="7"/>
      <c r="Z307" s="7"/>
    </row>
    <row r="308" spans="10:26" x14ac:dyDescent="0.2">
      <c r="J308" s="7"/>
      <c r="N308" s="7"/>
      <c r="R308" s="7"/>
      <c r="V308" s="7"/>
      <c r="Z308" s="7"/>
    </row>
    <row r="309" spans="10:26" x14ac:dyDescent="0.2">
      <c r="J309" s="7"/>
      <c r="N309" s="7"/>
      <c r="R309" s="7"/>
      <c r="V309" s="7"/>
      <c r="Z309" s="7"/>
    </row>
    <row r="310" spans="10:26" x14ac:dyDescent="0.2">
      <c r="J310" s="7"/>
      <c r="N310" s="7"/>
      <c r="R310" s="7"/>
      <c r="V310" s="7"/>
      <c r="Z310" s="7"/>
    </row>
    <row r="311" spans="10:26" x14ac:dyDescent="0.2">
      <c r="J311" s="7"/>
      <c r="N311" s="7"/>
      <c r="R311" s="7"/>
      <c r="V311" s="7"/>
      <c r="Z311" s="7"/>
    </row>
    <row r="312" spans="10:26" x14ac:dyDescent="0.2">
      <c r="J312" s="7"/>
      <c r="N312" s="7"/>
      <c r="R312" s="7"/>
      <c r="V312" s="7"/>
      <c r="Z312" s="7"/>
    </row>
    <row r="313" spans="10:26" x14ac:dyDescent="0.2">
      <c r="J313" s="7"/>
      <c r="N313" s="7"/>
      <c r="R313" s="7"/>
      <c r="V313" s="7"/>
      <c r="Z313" s="7"/>
    </row>
    <row r="314" spans="10:26" x14ac:dyDescent="0.2">
      <c r="J314" s="7"/>
      <c r="N314" s="7"/>
      <c r="R314" s="7"/>
      <c r="V314" s="7"/>
      <c r="Z314" s="7"/>
    </row>
    <row r="315" spans="10:26" x14ac:dyDescent="0.2">
      <c r="J315" s="7"/>
      <c r="N315" s="7"/>
      <c r="R315" s="7"/>
      <c r="V315" s="7"/>
      <c r="Z315" s="7"/>
    </row>
    <row r="316" spans="10:26" x14ac:dyDescent="0.2">
      <c r="J316" s="7"/>
      <c r="N316" s="7"/>
      <c r="R316" s="7"/>
      <c r="V316" s="7"/>
      <c r="Z316" s="7"/>
    </row>
    <row r="317" spans="10:26" x14ac:dyDescent="0.2">
      <c r="J317" s="7"/>
      <c r="N317" s="7"/>
      <c r="R317" s="7"/>
      <c r="V317" s="7"/>
      <c r="Z317" s="7"/>
    </row>
    <row r="318" spans="10:26" x14ac:dyDescent="0.2">
      <c r="J318" s="7"/>
      <c r="N318" s="7"/>
      <c r="R318" s="7"/>
      <c r="V318" s="7"/>
      <c r="Z318" s="7"/>
    </row>
    <row r="319" spans="10:26" x14ac:dyDescent="0.2">
      <c r="J319" s="7"/>
      <c r="N319" s="7"/>
      <c r="R319" s="7"/>
      <c r="V319" s="7"/>
      <c r="Z319" s="7"/>
    </row>
    <row r="320" spans="10:26" x14ac:dyDescent="0.2">
      <c r="J320" s="7"/>
      <c r="N320" s="7"/>
      <c r="R320" s="7"/>
      <c r="V320" s="7"/>
      <c r="Z320" s="7"/>
    </row>
    <row r="321" spans="10:26" x14ac:dyDescent="0.2">
      <c r="J321" s="7"/>
      <c r="N321" s="7"/>
      <c r="R321" s="7"/>
      <c r="V321" s="7"/>
      <c r="Z321" s="7"/>
    </row>
    <row r="322" spans="10:26" x14ac:dyDescent="0.2">
      <c r="J322" s="7"/>
      <c r="N322" s="7"/>
      <c r="R322" s="7"/>
      <c r="V322" s="7"/>
      <c r="Z322" s="7"/>
    </row>
    <row r="323" spans="10:26" x14ac:dyDescent="0.2">
      <c r="J323" s="7"/>
      <c r="N323" s="7"/>
      <c r="R323" s="7"/>
      <c r="V323" s="7"/>
      <c r="Z323" s="7"/>
    </row>
    <row r="324" spans="10:26" x14ac:dyDescent="0.2">
      <c r="J324" s="7"/>
      <c r="N324" s="7"/>
      <c r="R324" s="7"/>
      <c r="V324" s="7"/>
      <c r="Z324" s="7"/>
    </row>
    <row r="325" spans="10:26" x14ac:dyDescent="0.2">
      <c r="J325" s="7"/>
      <c r="N325" s="7"/>
      <c r="R325" s="7"/>
      <c r="V325" s="7"/>
      <c r="Z325" s="7"/>
    </row>
    <row r="326" spans="10:26" x14ac:dyDescent="0.2">
      <c r="J326" s="7"/>
      <c r="N326" s="7"/>
      <c r="R326" s="7"/>
      <c r="V326" s="7"/>
      <c r="Z326" s="7"/>
    </row>
    <row r="327" spans="10:26" x14ac:dyDescent="0.2">
      <c r="J327" s="7"/>
      <c r="N327" s="7"/>
      <c r="R327" s="7"/>
      <c r="V327" s="7"/>
      <c r="Z327" s="7"/>
    </row>
    <row r="328" spans="10:26" x14ac:dyDescent="0.2">
      <c r="J328" s="7"/>
      <c r="N328" s="7"/>
      <c r="R328" s="7"/>
      <c r="V328" s="7"/>
      <c r="Z328" s="7"/>
    </row>
    <row r="329" spans="10:26" x14ac:dyDescent="0.2">
      <c r="J329" s="7"/>
      <c r="N329" s="7"/>
      <c r="R329" s="7"/>
      <c r="V329" s="7"/>
      <c r="Z329" s="7"/>
    </row>
    <row r="330" spans="10:26" x14ac:dyDescent="0.2">
      <c r="J330" s="7"/>
      <c r="N330" s="7"/>
      <c r="R330" s="7"/>
      <c r="V330" s="7"/>
      <c r="Z330" s="7"/>
    </row>
    <row r="331" spans="10:26" x14ac:dyDescent="0.2">
      <c r="J331" s="7"/>
      <c r="N331" s="7"/>
      <c r="R331" s="7"/>
      <c r="V331" s="7"/>
      <c r="Z331" s="7"/>
    </row>
    <row r="332" spans="10:26" x14ac:dyDescent="0.2">
      <c r="J332" s="7"/>
      <c r="N332" s="7"/>
      <c r="R332" s="7"/>
      <c r="V332" s="7"/>
      <c r="Z332" s="7"/>
    </row>
    <row r="333" spans="10:26" x14ac:dyDescent="0.2">
      <c r="J333" s="7"/>
      <c r="N333" s="7"/>
      <c r="R333" s="7"/>
      <c r="V333" s="7"/>
      <c r="Z333" s="7"/>
    </row>
    <row r="334" spans="10:26" x14ac:dyDescent="0.2">
      <c r="J334" s="7"/>
      <c r="N334" s="7"/>
      <c r="R334" s="7"/>
      <c r="V334" s="7"/>
      <c r="Z334" s="7"/>
    </row>
    <row r="335" spans="10:26" x14ac:dyDescent="0.2">
      <c r="J335" s="7"/>
      <c r="N335" s="7"/>
      <c r="R335" s="7"/>
      <c r="V335" s="7"/>
      <c r="Z335" s="7"/>
    </row>
    <row r="336" spans="10:26" x14ac:dyDescent="0.2">
      <c r="J336" s="7"/>
      <c r="N336" s="7"/>
      <c r="R336" s="7"/>
      <c r="V336" s="7"/>
      <c r="Z336" s="7"/>
    </row>
    <row r="337" spans="10:26" x14ac:dyDescent="0.2">
      <c r="J337" s="7"/>
      <c r="N337" s="7"/>
      <c r="R337" s="7"/>
      <c r="V337" s="7"/>
      <c r="Z337" s="7"/>
    </row>
    <row r="338" spans="10:26" x14ac:dyDescent="0.2">
      <c r="J338" s="7"/>
      <c r="N338" s="7"/>
      <c r="R338" s="7"/>
      <c r="V338" s="7"/>
      <c r="Z338" s="7"/>
    </row>
    <row r="339" spans="10:26" x14ac:dyDescent="0.2">
      <c r="J339" s="7"/>
      <c r="N339" s="7"/>
      <c r="R339" s="7"/>
      <c r="V339" s="7"/>
      <c r="Z339" s="7"/>
    </row>
    <row r="340" spans="10:26" x14ac:dyDescent="0.2">
      <c r="J340" s="7"/>
      <c r="N340" s="7"/>
      <c r="R340" s="7"/>
      <c r="V340" s="7"/>
      <c r="Z340" s="7"/>
    </row>
    <row r="341" spans="10:26" x14ac:dyDescent="0.2">
      <c r="J341" s="7"/>
      <c r="N341" s="7"/>
      <c r="R341" s="7"/>
      <c r="V341" s="7"/>
      <c r="Z341" s="7"/>
    </row>
    <row r="342" spans="10:26" x14ac:dyDescent="0.2">
      <c r="J342" s="7"/>
      <c r="N342" s="7"/>
      <c r="R342" s="7"/>
      <c r="V342" s="7"/>
      <c r="Z342" s="7"/>
    </row>
    <row r="343" spans="10:26" x14ac:dyDescent="0.2">
      <c r="J343" s="7"/>
      <c r="N343" s="7"/>
      <c r="R343" s="7"/>
      <c r="V343" s="7"/>
      <c r="Z343" s="7"/>
    </row>
    <row r="344" spans="10:26" x14ac:dyDescent="0.2">
      <c r="J344" s="7"/>
      <c r="N344" s="7"/>
      <c r="R344" s="7"/>
      <c r="V344" s="7"/>
      <c r="Z344" s="7"/>
    </row>
    <row r="345" spans="10:26" x14ac:dyDescent="0.2">
      <c r="J345" s="7"/>
      <c r="N345" s="7"/>
      <c r="R345" s="7"/>
      <c r="V345" s="7"/>
      <c r="Z345" s="7"/>
    </row>
    <row r="346" spans="10:26" x14ac:dyDescent="0.2">
      <c r="J346" s="7"/>
      <c r="N346" s="7"/>
      <c r="R346" s="7"/>
      <c r="V346" s="7"/>
      <c r="Z346" s="7"/>
    </row>
    <row r="347" spans="10:26" x14ac:dyDescent="0.2">
      <c r="J347" s="7"/>
      <c r="N347" s="7"/>
      <c r="R347" s="7"/>
      <c r="V347" s="7"/>
      <c r="Z347" s="7"/>
    </row>
    <row r="348" spans="10:26" x14ac:dyDescent="0.2">
      <c r="J348" s="7"/>
      <c r="N348" s="7"/>
      <c r="R348" s="7"/>
      <c r="V348" s="7"/>
      <c r="Z348" s="7"/>
    </row>
    <row r="349" spans="10:26" x14ac:dyDescent="0.2">
      <c r="J349" s="7"/>
      <c r="N349" s="7"/>
      <c r="R349" s="7"/>
      <c r="V349" s="7"/>
      <c r="Z349" s="7"/>
    </row>
    <row r="350" spans="10:26" x14ac:dyDescent="0.2">
      <c r="J350" s="7"/>
      <c r="N350" s="7"/>
      <c r="R350" s="7"/>
      <c r="V350" s="7"/>
      <c r="Z350" s="7"/>
    </row>
    <row r="351" spans="10:26" x14ac:dyDescent="0.2">
      <c r="J351" s="7"/>
      <c r="N351" s="7"/>
      <c r="R351" s="7"/>
      <c r="V351" s="7"/>
      <c r="Z351" s="7"/>
    </row>
    <row r="352" spans="10:26" x14ac:dyDescent="0.2">
      <c r="J352" s="7"/>
      <c r="N352" s="7"/>
      <c r="R352" s="7"/>
      <c r="V352" s="7"/>
      <c r="Z352" s="7"/>
    </row>
    <row r="353" spans="10:26" x14ac:dyDescent="0.2">
      <c r="J353" s="7"/>
      <c r="N353" s="7"/>
      <c r="R353" s="7"/>
      <c r="V353" s="7"/>
      <c r="Z353" s="7"/>
    </row>
    <row r="354" spans="10:26" x14ac:dyDescent="0.2">
      <c r="J354" s="7"/>
      <c r="N354" s="7"/>
      <c r="R354" s="7"/>
      <c r="V354" s="7"/>
      <c r="Z354" s="7"/>
    </row>
    <row r="355" spans="10:26" x14ac:dyDescent="0.2">
      <c r="J355" s="7"/>
      <c r="N355" s="7"/>
      <c r="R355" s="7"/>
      <c r="V355" s="7"/>
      <c r="Z355" s="7"/>
    </row>
    <row r="356" spans="10:26" x14ac:dyDescent="0.2">
      <c r="J356" s="7"/>
      <c r="N356" s="7"/>
      <c r="R356" s="7"/>
      <c r="V356" s="7"/>
      <c r="Z356" s="7"/>
    </row>
    <row r="357" spans="10:26" x14ac:dyDescent="0.2">
      <c r="J357" s="7"/>
      <c r="N357" s="7"/>
      <c r="R357" s="7"/>
      <c r="V357" s="7"/>
      <c r="Z357" s="7"/>
    </row>
    <row r="358" spans="10:26" x14ac:dyDescent="0.2">
      <c r="J358" s="7"/>
      <c r="N358" s="7"/>
      <c r="R358" s="7"/>
      <c r="V358" s="7"/>
      <c r="Z358" s="7"/>
    </row>
    <row r="359" spans="10:26" x14ac:dyDescent="0.2">
      <c r="J359" s="7"/>
      <c r="N359" s="7"/>
      <c r="R359" s="7"/>
      <c r="V359" s="7"/>
      <c r="Z359" s="7"/>
    </row>
    <row r="360" spans="10:26" x14ac:dyDescent="0.2">
      <c r="J360" s="7"/>
      <c r="N360" s="7"/>
      <c r="R360" s="7"/>
      <c r="V360" s="7"/>
      <c r="Z360" s="7"/>
    </row>
    <row r="361" spans="10:26" x14ac:dyDescent="0.2">
      <c r="J361" s="7"/>
      <c r="N361" s="7"/>
      <c r="R361" s="7"/>
      <c r="V361" s="7"/>
      <c r="Z361" s="7"/>
    </row>
    <row r="362" spans="10:26" x14ac:dyDescent="0.2">
      <c r="J362" s="7"/>
      <c r="N362" s="7"/>
      <c r="R362" s="7"/>
      <c r="V362" s="7"/>
      <c r="Z362" s="7"/>
    </row>
    <row r="363" spans="10:26" x14ac:dyDescent="0.2">
      <c r="J363" s="7"/>
      <c r="N363" s="7"/>
      <c r="R363" s="7"/>
      <c r="V363" s="7"/>
      <c r="Z363" s="7"/>
    </row>
    <row r="364" spans="10:26" x14ac:dyDescent="0.2">
      <c r="J364" s="7"/>
      <c r="N364" s="7"/>
      <c r="R364" s="7"/>
      <c r="V364" s="7"/>
      <c r="Z364" s="7"/>
    </row>
    <row r="365" spans="10:26" x14ac:dyDescent="0.2">
      <c r="J365" s="7"/>
      <c r="N365" s="7"/>
      <c r="R365" s="7"/>
      <c r="V365" s="7"/>
      <c r="Z365" s="7"/>
    </row>
    <row r="366" spans="10:26" x14ac:dyDescent="0.2">
      <c r="J366" s="7"/>
      <c r="N366" s="7"/>
      <c r="R366" s="7"/>
      <c r="V366" s="7"/>
      <c r="Z366" s="7"/>
    </row>
    <row r="367" spans="10:26" x14ac:dyDescent="0.2">
      <c r="J367" s="7"/>
      <c r="N367" s="7"/>
      <c r="R367" s="7"/>
      <c r="V367" s="7"/>
      <c r="Z367" s="7"/>
    </row>
    <row r="368" spans="10:26" x14ac:dyDescent="0.2">
      <c r="J368" s="7"/>
      <c r="N368" s="7"/>
      <c r="R368" s="7"/>
      <c r="V368" s="7"/>
      <c r="Z368" s="7"/>
    </row>
    <row r="369" spans="10:26" x14ac:dyDescent="0.2">
      <c r="J369" s="7"/>
      <c r="N369" s="7"/>
      <c r="R369" s="7"/>
      <c r="V369" s="7"/>
      <c r="Z369" s="7"/>
    </row>
    <row r="370" spans="10:26" x14ac:dyDescent="0.2">
      <c r="J370" s="7"/>
      <c r="N370" s="7"/>
      <c r="R370" s="7"/>
      <c r="V370" s="7"/>
      <c r="Z370" s="7"/>
    </row>
    <row r="371" spans="10:26" x14ac:dyDescent="0.2">
      <c r="J371" s="7"/>
      <c r="N371" s="7"/>
      <c r="R371" s="7"/>
      <c r="V371" s="7"/>
      <c r="Z371" s="7"/>
    </row>
    <row r="372" spans="10:26" x14ac:dyDescent="0.2">
      <c r="J372" s="7"/>
      <c r="N372" s="7"/>
      <c r="R372" s="7"/>
      <c r="V372" s="7"/>
      <c r="Z372" s="7"/>
    </row>
    <row r="373" spans="10:26" x14ac:dyDescent="0.2">
      <c r="J373" s="7"/>
      <c r="N373" s="7"/>
      <c r="R373" s="7"/>
      <c r="V373" s="7"/>
      <c r="Z373" s="7"/>
    </row>
    <row r="374" spans="10:26" x14ac:dyDescent="0.2">
      <c r="J374" s="7"/>
      <c r="N374" s="7"/>
      <c r="R374" s="7"/>
      <c r="V374" s="7"/>
      <c r="Z374" s="7"/>
    </row>
    <row r="375" spans="10:26" x14ac:dyDescent="0.2">
      <c r="J375" s="7"/>
      <c r="N375" s="7"/>
      <c r="R375" s="7"/>
      <c r="V375" s="7"/>
      <c r="Z375" s="7"/>
    </row>
    <row r="376" spans="10:26" x14ac:dyDescent="0.2">
      <c r="J376" s="7"/>
      <c r="N376" s="7"/>
      <c r="R376" s="7"/>
      <c r="V376" s="7"/>
      <c r="Z376" s="7"/>
    </row>
    <row r="377" spans="10:26" x14ac:dyDescent="0.2">
      <c r="J377" s="7"/>
      <c r="N377" s="7"/>
      <c r="R377" s="7"/>
      <c r="V377" s="7"/>
      <c r="Z377" s="7"/>
    </row>
    <row r="378" spans="10:26" x14ac:dyDescent="0.2">
      <c r="J378" s="7"/>
      <c r="N378" s="7"/>
      <c r="R378" s="7"/>
      <c r="V378" s="7"/>
      <c r="Z378" s="7"/>
    </row>
    <row r="379" spans="10:26" x14ac:dyDescent="0.2">
      <c r="J379" s="7"/>
      <c r="N379" s="7"/>
      <c r="R379" s="7"/>
      <c r="V379" s="7"/>
      <c r="Z379" s="7"/>
    </row>
    <row r="380" spans="10:26" x14ac:dyDescent="0.2">
      <c r="J380" s="7"/>
      <c r="N380" s="7"/>
      <c r="R380" s="7"/>
      <c r="V380" s="7"/>
      <c r="Z380" s="7"/>
    </row>
    <row r="381" spans="10:26" x14ac:dyDescent="0.2">
      <c r="J381" s="7"/>
      <c r="N381" s="7"/>
      <c r="R381" s="7"/>
      <c r="V381" s="7"/>
      <c r="Z381" s="7"/>
    </row>
    <row r="382" spans="10:26" x14ac:dyDescent="0.2">
      <c r="J382" s="7"/>
      <c r="N382" s="7"/>
      <c r="R382" s="7"/>
      <c r="V382" s="7"/>
      <c r="Z382" s="7"/>
    </row>
    <row r="383" spans="10:26" x14ac:dyDescent="0.2">
      <c r="J383" s="7"/>
      <c r="N383" s="7"/>
      <c r="R383" s="7"/>
      <c r="V383" s="7"/>
      <c r="Z383" s="7"/>
    </row>
    <row r="384" spans="10:26" x14ac:dyDescent="0.2">
      <c r="J384" s="7"/>
      <c r="N384" s="7"/>
      <c r="R384" s="7"/>
      <c r="V384" s="7"/>
      <c r="Z384" s="7"/>
    </row>
    <row r="385" spans="10:26" x14ac:dyDescent="0.2">
      <c r="J385" s="7"/>
      <c r="N385" s="7"/>
      <c r="R385" s="7"/>
      <c r="V385" s="7"/>
      <c r="Z385" s="7"/>
    </row>
    <row r="386" spans="10:26" x14ac:dyDescent="0.2">
      <c r="J386" s="7"/>
      <c r="N386" s="7"/>
      <c r="R386" s="7"/>
      <c r="V386" s="7"/>
      <c r="Z386" s="7"/>
    </row>
    <row r="387" spans="10:26" x14ac:dyDescent="0.2">
      <c r="J387" s="7"/>
      <c r="N387" s="7"/>
      <c r="R387" s="7"/>
      <c r="V387" s="7"/>
      <c r="Z387" s="7"/>
    </row>
    <row r="388" spans="10:26" x14ac:dyDescent="0.2">
      <c r="J388" s="7"/>
      <c r="N388" s="7"/>
      <c r="R388" s="7"/>
      <c r="V388" s="7"/>
      <c r="Z388" s="7"/>
    </row>
    <row r="389" spans="10:26" x14ac:dyDescent="0.2">
      <c r="J389" s="7"/>
      <c r="N389" s="7"/>
      <c r="R389" s="7"/>
      <c r="V389" s="7"/>
      <c r="Z389" s="7"/>
    </row>
    <row r="390" spans="10:26" x14ac:dyDescent="0.2">
      <c r="J390" s="7"/>
      <c r="N390" s="7"/>
      <c r="R390" s="7"/>
      <c r="V390" s="7"/>
      <c r="Z390" s="7"/>
    </row>
    <row r="391" spans="10:26" x14ac:dyDescent="0.2">
      <c r="J391" s="7"/>
      <c r="N391" s="7"/>
      <c r="R391" s="7"/>
      <c r="V391" s="7"/>
      <c r="Z391" s="7"/>
    </row>
    <row r="392" spans="10:26" x14ac:dyDescent="0.2">
      <c r="J392" s="7"/>
      <c r="N392" s="7"/>
      <c r="R392" s="7"/>
      <c r="V392" s="7"/>
      <c r="Z392" s="7"/>
    </row>
    <row r="393" spans="10:26" x14ac:dyDescent="0.2">
      <c r="J393" s="7"/>
      <c r="N393" s="7"/>
      <c r="R393" s="7"/>
      <c r="V393" s="7"/>
      <c r="Z393" s="7"/>
    </row>
    <row r="394" spans="10:26" x14ac:dyDescent="0.2">
      <c r="J394" s="7"/>
      <c r="N394" s="7"/>
      <c r="R394" s="7"/>
      <c r="V394" s="7"/>
      <c r="Z394" s="7"/>
    </row>
    <row r="395" spans="10:26" x14ac:dyDescent="0.2">
      <c r="J395" s="7"/>
      <c r="N395" s="7"/>
      <c r="R395" s="7"/>
      <c r="V395" s="7"/>
      <c r="Z395" s="7"/>
    </row>
    <row r="396" spans="10:26" x14ac:dyDescent="0.2">
      <c r="J396" s="7"/>
      <c r="N396" s="7"/>
      <c r="R396" s="7"/>
      <c r="V396" s="7"/>
      <c r="Z396" s="7"/>
    </row>
    <row r="397" spans="10:26" x14ac:dyDescent="0.2">
      <c r="J397" s="7"/>
      <c r="N397" s="7"/>
      <c r="R397" s="7"/>
      <c r="V397" s="7"/>
      <c r="Z397" s="7"/>
    </row>
    <row r="398" spans="10:26" x14ac:dyDescent="0.2">
      <c r="J398" s="7"/>
      <c r="N398" s="7"/>
      <c r="R398" s="7"/>
      <c r="V398" s="7"/>
      <c r="Z398" s="7"/>
    </row>
    <row r="399" spans="10:26" x14ac:dyDescent="0.2">
      <c r="J399" s="7"/>
      <c r="N399" s="7"/>
      <c r="R399" s="7"/>
      <c r="V399" s="7"/>
      <c r="Z399" s="7"/>
    </row>
    <row r="400" spans="10:26" x14ac:dyDescent="0.2">
      <c r="J400" s="7"/>
      <c r="N400" s="7"/>
      <c r="R400" s="7"/>
      <c r="V400" s="7"/>
      <c r="Z400" s="7"/>
    </row>
    <row r="401" spans="10:26" x14ac:dyDescent="0.2">
      <c r="J401" s="7"/>
      <c r="N401" s="7"/>
      <c r="R401" s="7"/>
      <c r="V401" s="7"/>
      <c r="Z401" s="7"/>
    </row>
    <row r="402" spans="10:26" x14ac:dyDescent="0.2">
      <c r="J402" s="7"/>
      <c r="N402" s="7"/>
      <c r="R402" s="7"/>
      <c r="V402" s="7"/>
      <c r="Z402" s="7"/>
    </row>
    <row r="403" spans="10:26" x14ac:dyDescent="0.2">
      <c r="J403" s="7"/>
      <c r="N403" s="7"/>
      <c r="R403" s="7"/>
      <c r="V403" s="7"/>
      <c r="Z403" s="7"/>
    </row>
    <row r="404" spans="10:26" x14ac:dyDescent="0.2">
      <c r="J404" s="7"/>
      <c r="N404" s="7"/>
      <c r="R404" s="7"/>
      <c r="V404" s="7"/>
      <c r="Z404" s="7"/>
    </row>
    <row r="405" spans="10:26" x14ac:dyDescent="0.2">
      <c r="J405" s="7"/>
      <c r="N405" s="7"/>
      <c r="R405" s="7"/>
      <c r="V405" s="7"/>
      <c r="Z405" s="7"/>
    </row>
    <row r="406" spans="10:26" x14ac:dyDescent="0.2">
      <c r="J406" s="7"/>
      <c r="N406" s="7"/>
      <c r="R406" s="7"/>
      <c r="V406" s="7"/>
      <c r="Z406" s="7"/>
    </row>
    <row r="407" spans="10:26" x14ac:dyDescent="0.2">
      <c r="J407" s="7"/>
      <c r="N407" s="7"/>
      <c r="R407" s="7"/>
      <c r="V407" s="7"/>
      <c r="Z407" s="7"/>
    </row>
    <row r="408" spans="10:26" x14ac:dyDescent="0.2">
      <c r="J408" s="7"/>
      <c r="N408" s="7"/>
      <c r="R408" s="7"/>
      <c r="V408" s="7"/>
      <c r="Z408" s="7"/>
    </row>
    <row r="409" spans="10:26" x14ac:dyDescent="0.2">
      <c r="J409" s="7"/>
      <c r="N409" s="7"/>
      <c r="R409" s="7"/>
      <c r="V409" s="7"/>
      <c r="Z409" s="7"/>
    </row>
    <row r="410" spans="10:26" x14ac:dyDescent="0.2">
      <c r="J410" s="7"/>
      <c r="N410" s="7"/>
      <c r="R410" s="7"/>
      <c r="V410" s="7"/>
      <c r="Z410" s="7"/>
    </row>
    <row r="411" spans="10:26" x14ac:dyDescent="0.2">
      <c r="J411" s="7"/>
      <c r="N411" s="7"/>
      <c r="R411" s="7"/>
      <c r="V411" s="7"/>
      <c r="Z411" s="7"/>
    </row>
    <row r="412" spans="10:26" x14ac:dyDescent="0.2">
      <c r="J412" s="7"/>
      <c r="N412" s="7"/>
      <c r="R412" s="7"/>
      <c r="V412" s="7"/>
      <c r="Z412" s="7"/>
    </row>
    <row r="413" spans="10:26" x14ac:dyDescent="0.2">
      <c r="J413" s="7"/>
      <c r="N413" s="7"/>
      <c r="R413" s="7"/>
      <c r="V413" s="7"/>
      <c r="Z413" s="7"/>
    </row>
    <row r="414" spans="10:26" x14ac:dyDescent="0.2">
      <c r="J414" s="7"/>
      <c r="N414" s="7"/>
      <c r="R414" s="7"/>
      <c r="V414" s="7"/>
      <c r="Z414" s="7"/>
    </row>
    <row r="415" spans="10:26" x14ac:dyDescent="0.2">
      <c r="J415" s="7"/>
      <c r="N415" s="7"/>
      <c r="R415" s="7"/>
      <c r="V415" s="7"/>
      <c r="Z415" s="7"/>
    </row>
    <row r="416" spans="10:26" x14ac:dyDescent="0.2">
      <c r="J416" s="7"/>
      <c r="N416" s="7"/>
      <c r="R416" s="7"/>
      <c r="V416" s="7"/>
      <c r="Z416" s="7"/>
    </row>
    <row r="417" spans="10:26" x14ac:dyDescent="0.2">
      <c r="J417" s="7"/>
      <c r="N417" s="7"/>
      <c r="R417" s="7"/>
      <c r="V417" s="7"/>
      <c r="Z417" s="7"/>
    </row>
    <row r="418" spans="10:26" x14ac:dyDescent="0.2">
      <c r="J418" s="7"/>
      <c r="N418" s="7"/>
      <c r="R418" s="7"/>
      <c r="V418" s="7"/>
      <c r="Z418" s="7"/>
    </row>
    <row r="419" spans="10:26" x14ac:dyDescent="0.2">
      <c r="J419" s="7"/>
      <c r="N419" s="7"/>
      <c r="R419" s="7"/>
      <c r="V419" s="7"/>
      <c r="Z419" s="7"/>
    </row>
    <row r="420" spans="10:26" x14ac:dyDescent="0.2">
      <c r="J420" s="7"/>
      <c r="N420" s="7"/>
      <c r="R420" s="7"/>
      <c r="V420" s="7"/>
      <c r="Z420" s="7"/>
    </row>
    <row r="421" spans="10:26" x14ac:dyDescent="0.2">
      <c r="J421" s="7"/>
      <c r="N421" s="7"/>
      <c r="R421" s="7"/>
      <c r="V421" s="7"/>
      <c r="Z421" s="7"/>
    </row>
    <row r="422" spans="10:26" x14ac:dyDescent="0.2">
      <c r="J422" s="7"/>
      <c r="N422" s="7"/>
      <c r="R422" s="7"/>
      <c r="V422" s="7"/>
      <c r="Z422" s="7"/>
    </row>
    <row r="423" spans="10:26" x14ac:dyDescent="0.2">
      <c r="J423" s="7"/>
      <c r="N423" s="7"/>
      <c r="R423" s="7"/>
      <c r="V423" s="7"/>
      <c r="Z423" s="7"/>
    </row>
    <row r="424" spans="10:26" x14ac:dyDescent="0.2">
      <c r="J424" s="7"/>
      <c r="N424" s="7"/>
      <c r="R424" s="7"/>
      <c r="V424" s="7"/>
      <c r="Z424" s="7"/>
    </row>
    <row r="425" spans="10:26" x14ac:dyDescent="0.2">
      <c r="J425" s="7"/>
      <c r="N425" s="7"/>
      <c r="R425" s="7"/>
      <c r="V425" s="7"/>
      <c r="Z425" s="7"/>
    </row>
    <row r="426" spans="10:26" x14ac:dyDescent="0.2">
      <c r="J426" s="7"/>
      <c r="N426" s="7"/>
      <c r="R426" s="7"/>
      <c r="V426" s="7"/>
      <c r="Z426" s="7"/>
    </row>
    <row r="427" spans="10:26" x14ac:dyDescent="0.2">
      <c r="J427" s="7"/>
      <c r="N427" s="7"/>
      <c r="R427" s="7"/>
      <c r="V427" s="7"/>
      <c r="Z427" s="7"/>
    </row>
    <row r="428" spans="10:26" x14ac:dyDescent="0.2">
      <c r="J428" s="7"/>
      <c r="N428" s="7"/>
      <c r="R428" s="7"/>
      <c r="V428" s="7"/>
      <c r="Z428" s="7"/>
    </row>
    <row r="429" spans="10:26" x14ac:dyDescent="0.2">
      <c r="J429" s="7"/>
      <c r="N429" s="7"/>
      <c r="R429" s="7"/>
      <c r="V429" s="7"/>
      <c r="Z429" s="7"/>
    </row>
    <row r="430" spans="10:26" x14ac:dyDescent="0.2">
      <c r="J430" s="7"/>
      <c r="N430" s="7"/>
      <c r="R430" s="7"/>
      <c r="V430" s="7"/>
      <c r="Z430" s="7"/>
    </row>
    <row r="431" spans="10:26" x14ac:dyDescent="0.2">
      <c r="J431" s="7"/>
      <c r="N431" s="7"/>
      <c r="R431" s="7"/>
      <c r="V431" s="7"/>
      <c r="Z431" s="7"/>
    </row>
    <row r="432" spans="10:26" x14ac:dyDescent="0.2">
      <c r="J432" s="7"/>
      <c r="N432" s="7"/>
      <c r="R432" s="7"/>
      <c r="V432" s="7"/>
      <c r="Z432" s="7"/>
    </row>
    <row r="433" spans="10:26" x14ac:dyDescent="0.2">
      <c r="J433" s="7"/>
      <c r="N433" s="7"/>
      <c r="R433" s="7"/>
      <c r="V433" s="7"/>
      <c r="Z433" s="7"/>
    </row>
    <row r="434" spans="10:26" x14ac:dyDescent="0.2">
      <c r="J434" s="7"/>
      <c r="N434" s="7"/>
      <c r="R434" s="7"/>
      <c r="V434" s="7"/>
      <c r="Z434" s="7"/>
    </row>
    <row r="435" spans="10:26" x14ac:dyDescent="0.2">
      <c r="J435" s="7"/>
      <c r="N435" s="7"/>
      <c r="R435" s="7"/>
      <c r="V435" s="7"/>
      <c r="Z435" s="7"/>
    </row>
    <row r="436" spans="10:26" x14ac:dyDescent="0.2">
      <c r="J436" s="7"/>
      <c r="N436" s="7"/>
      <c r="R436" s="7"/>
      <c r="V436" s="7"/>
      <c r="Z436" s="7"/>
    </row>
    <row r="437" spans="10:26" x14ac:dyDescent="0.2">
      <c r="J437" s="7"/>
      <c r="N437" s="7"/>
      <c r="R437" s="7"/>
      <c r="V437" s="7"/>
      <c r="Z437" s="7"/>
    </row>
    <row r="438" spans="10:26" x14ac:dyDescent="0.2">
      <c r="J438" s="7"/>
      <c r="N438" s="7"/>
      <c r="R438" s="7"/>
      <c r="V438" s="7"/>
      <c r="Z438" s="7"/>
    </row>
    <row r="439" spans="10:26" x14ac:dyDescent="0.2">
      <c r="J439" s="7"/>
      <c r="N439" s="7"/>
      <c r="R439" s="7"/>
      <c r="V439" s="7"/>
      <c r="Z439" s="7"/>
    </row>
    <row r="440" spans="10:26" x14ac:dyDescent="0.2">
      <c r="J440" s="7"/>
      <c r="N440" s="7"/>
      <c r="R440" s="7"/>
      <c r="V440" s="7"/>
      <c r="Z440" s="7"/>
    </row>
    <row r="441" spans="10:26" x14ac:dyDescent="0.2">
      <c r="J441" s="7"/>
      <c r="N441" s="7"/>
      <c r="R441" s="7"/>
      <c r="V441" s="7"/>
      <c r="Z441" s="7"/>
    </row>
    <row r="442" spans="10:26" x14ac:dyDescent="0.2">
      <c r="J442" s="7"/>
      <c r="N442" s="7"/>
      <c r="R442" s="7"/>
      <c r="V442" s="7"/>
      <c r="Z442" s="7"/>
    </row>
    <row r="443" spans="10:26" x14ac:dyDescent="0.2">
      <c r="J443" s="7"/>
      <c r="N443" s="7"/>
      <c r="R443" s="7"/>
      <c r="V443" s="7"/>
      <c r="Z443" s="7"/>
    </row>
    <row r="444" spans="10:26" x14ac:dyDescent="0.2">
      <c r="J444" s="7"/>
      <c r="N444" s="7"/>
      <c r="R444" s="7"/>
      <c r="V444" s="7"/>
      <c r="Z444" s="7"/>
    </row>
    <row r="445" spans="10:26" x14ac:dyDescent="0.2">
      <c r="J445" s="7"/>
      <c r="N445" s="7"/>
      <c r="R445" s="7"/>
      <c r="V445" s="7"/>
      <c r="Z445" s="7"/>
    </row>
    <row r="446" spans="10:26" x14ac:dyDescent="0.2">
      <c r="J446" s="7"/>
      <c r="N446" s="7"/>
      <c r="R446" s="7"/>
      <c r="V446" s="7"/>
      <c r="Z446" s="7"/>
    </row>
    <row r="447" spans="10:26" x14ac:dyDescent="0.2">
      <c r="J447" s="7"/>
      <c r="N447" s="7"/>
      <c r="R447" s="7"/>
      <c r="V447" s="7"/>
      <c r="Z447" s="7"/>
    </row>
    <row r="448" spans="10:26" x14ac:dyDescent="0.2">
      <c r="J448" s="7"/>
      <c r="N448" s="7"/>
      <c r="R448" s="7"/>
      <c r="V448" s="7"/>
      <c r="Z448" s="7"/>
    </row>
    <row r="449" spans="10:26" x14ac:dyDescent="0.2">
      <c r="J449" s="7"/>
      <c r="N449" s="7"/>
      <c r="R449" s="7"/>
      <c r="V449" s="7"/>
      <c r="Z449" s="7"/>
    </row>
    <row r="450" spans="10:26" x14ac:dyDescent="0.2">
      <c r="J450" s="7"/>
      <c r="N450" s="7"/>
      <c r="R450" s="7"/>
      <c r="V450" s="7"/>
      <c r="Z450" s="7"/>
    </row>
    <row r="451" spans="10:26" x14ac:dyDescent="0.2">
      <c r="J451" s="7"/>
      <c r="N451" s="7"/>
      <c r="R451" s="7"/>
      <c r="V451" s="7"/>
      <c r="Z451" s="7"/>
    </row>
    <row r="452" spans="10:26" x14ac:dyDescent="0.2">
      <c r="J452" s="7"/>
      <c r="N452" s="7"/>
      <c r="R452" s="7"/>
      <c r="V452" s="7"/>
      <c r="Z452" s="7"/>
    </row>
    <row r="453" spans="10:26" x14ac:dyDescent="0.2">
      <c r="J453" s="7"/>
      <c r="N453" s="7"/>
      <c r="R453" s="7"/>
      <c r="V453" s="7"/>
      <c r="Z453" s="7"/>
    </row>
    <row r="454" spans="10:26" x14ac:dyDescent="0.2">
      <c r="J454" s="7"/>
      <c r="N454" s="7"/>
      <c r="R454" s="7"/>
      <c r="V454" s="7"/>
      <c r="Z454" s="7"/>
    </row>
    <row r="455" spans="10:26" x14ac:dyDescent="0.2">
      <c r="J455" s="7"/>
      <c r="N455" s="7"/>
      <c r="R455" s="7"/>
      <c r="V455" s="7"/>
      <c r="Z455" s="7"/>
    </row>
    <row r="456" spans="10:26" x14ac:dyDescent="0.2">
      <c r="J456" s="7"/>
      <c r="N456" s="7"/>
      <c r="R456" s="7"/>
      <c r="V456" s="7"/>
      <c r="Z456" s="7"/>
    </row>
    <row r="457" spans="10:26" x14ac:dyDescent="0.2">
      <c r="J457" s="7"/>
      <c r="N457" s="7"/>
      <c r="R457" s="7"/>
      <c r="V457" s="7"/>
      <c r="Z457" s="7"/>
    </row>
    <row r="458" spans="10:26" x14ac:dyDescent="0.2">
      <c r="J458" s="7"/>
      <c r="N458" s="7"/>
      <c r="R458" s="7"/>
      <c r="V458" s="7"/>
      <c r="Z458" s="7"/>
    </row>
    <row r="459" spans="10:26" x14ac:dyDescent="0.2">
      <c r="J459" s="7"/>
      <c r="N459" s="7"/>
      <c r="R459" s="7"/>
      <c r="V459" s="7"/>
      <c r="Z459" s="7"/>
    </row>
    <row r="460" spans="10:26" x14ac:dyDescent="0.2">
      <c r="J460" s="7"/>
      <c r="N460" s="7"/>
      <c r="R460" s="7"/>
      <c r="V460" s="7"/>
      <c r="Z460" s="7"/>
    </row>
    <row r="461" spans="10:26" x14ac:dyDescent="0.2">
      <c r="J461" s="7"/>
      <c r="N461" s="7"/>
      <c r="R461" s="7"/>
      <c r="V461" s="7"/>
      <c r="Z461" s="7"/>
    </row>
    <row r="462" spans="10:26" x14ac:dyDescent="0.2">
      <c r="J462" s="7"/>
      <c r="N462" s="7"/>
      <c r="R462" s="7"/>
      <c r="V462" s="7"/>
      <c r="Z462" s="7"/>
    </row>
    <row r="463" spans="10:26" x14ac:dyDescent="0.2">
      <c r="J463" s="7"/>
      <c r="N463" s="7"/>
      <c r="R463" s="7"/>
      <c r="V463" s="7"/>
      <c r="Z463" s="7"/>
    </row>
    <row r="464" spans="10:26" x14ac:dyDescent="0.2">
      <c r="J464" s="7"/>
      <c r="N464" s="7"/>
      <c r="R464" s="7"/>
      <c r="V464" s="7"/>
      <c r="Z464" s="7"/>
    </row>
    <row r="465" spans="10:26" x14ac:dyDescent="0.2">
      <c r="J465" s="7"/>
      <c r="N465" s="7"/>
      <c r="R465" s="7"/>
      <c r="V465" s="7"/>
      <c r="Z465" s="7"/>
    </row>
    <row r="466" spans="10:26" x14ac:dyDescent="0.2">
      <c r="J466" s="7"/>
      <c r="N466" s="7"/>
      <c r="R466" s="7"/>
      <c r="V466" s="7"/>
      <c r="Z466" s="7"/>
    </row>
    <row r="467" spans="10:26" x14ac:dyDescent="0.2">
      <c r="J467" s="7"/>
      <c r="N467" s="7"/>
      <c r="R467" s="7"/>
      <c r="V467" s="7"/>
      <c r="Z467" s="7"/>
    </row>
    <row r="468" spans="10:26" x14ac:dyDescent="0.2">
      <c r="J468" s="7"/>
      <c r="N468" s="7"/>
      <c r="R468" s="7"/>
      <c r="V468" s="7"/>
      <c r="Z468" s="7"/>
    </row>
    <row r="469" spans="10:26" x14ac:dyDescent="0.2">
      <c r="J469" s="7"/>
      <c r="N469" s="7"/>
      <c r="R469" s="7"/>
      <c r="V469" s="7"/>
      <c r="Z469" s="7"/>
    </row>
    <row r="470" spans="10:26" x14ac:dyDescent="0.2">
      <c r="J470" s="7"/>
      <c r="N470" s="7"/>
      <c r="R470" s="7"/>
      <c r="V470" s="7"/>
      <c r="Z470" s="7"/>
    </row>
    <row r="471" spans="10:26" x14ac:dyDescent="0.2">
      <c r="J471" s="7"/>
      <c r="N471" s="7"/>
      <c r="R471" s="7"/>
      <c r="V471" s="7"/>
      <c r="Z471" s="7"/>
    </row>
    <row r="472" spans="10:26" x14ac:dyDescent="0.2">
      <c r="J472" s="7"/>
      <c r="N472" s="7"/>
      <c r="R472" s="7"/>
      <c r="V472" s="7"/>
      <c r="Z472" s="7"/>
    </row>
    <row r="473" spans="10:26" x14ac:dyDescent="0.2">
      <c r="J473" s="7"/>
      <c r="N473" s="7"/>
      <c r="R473" s="7"/>
      <c r="V473" s="7"/>
      <c r="Z473" s="7"/>
    </row>
    <row r="474" spans="10:26" x14ac:dyDescent="0.2">
      <c r="J474" s="7"/>
      <c r="N474" s="7"/>
      <c r="R474" s="7"/>
      <c r="V474" s="7"/>
      <c r="Z474" s="7"/>
    </row>
    <row r="475" spans="10:26" x14ac:dyDescent="0.2">
      <c r="J475" s="7"/>
      <c r="N475" s="7"/>
      <c r="R475" s="7"/>
      <c r="V475" s="7"/>
      <c r="Z475" s="7"/>
    </row>
    <row r="476" spans="10:26" x14ac:dyDescent="0.2">
      <c r="J476" s="7"/>
      <c r="N476" s="7"/>
      <c r="R476" s="7"/>
      <c r="V476" s="7"/>
      <c r="Z476" s="7"/>
    </row>
    <row r="477" spans="10:26" x14ac:dyDescent="0.2">
      <c r="J477" s="7"/>
      <c r="N477" s="7"/>
      <c r="R477" s="7"/>
      <c r="V477" s="7"/>
      <c r="Z477" s="7"/>
    </row>
    <row r="478" spans="10:26" x14ac:dyDescent="0.2">
      <c r="J478" s="7"/>
      <c r="N478" s="7"/>
      <c r="R478" s="7"/>
      <c r="V478" s="7"/>
      <c r="Z478" s="7"/>
    </row>
    <row r="479" spans="10:26" x14ac:dyDescent="0.2">
      <c r="J479" s="7"/>
      <c r="N479" s="7"/>
      <c r="R479" s="7"/>
      <c r="V479" s="7"/>
      <c r="Z479" s="7"/>
    </row>
    <row r="480" spans="10:26" x14ac:dyDescent="0.2">
      <c r="J480" s="7"/>
      <c r="N480" s="7"/>
      <c r="R480" s="7"/>
      <c r="V480" s="7"/>
      <c r="Z480" s="7"/>
    </row>
    <row r="481" spans="10:26" x14ac:dyDescent="0.2">
      <c r="J481" s="7"/>
      <c r="N481" s="7"/>
      <c r="R481" s="7"/>
      <c r="V481" s="7"/>
      <c r="Z481" s="7"/>
    </row>
    <row r="482" spans="10:26" x14ac:dyDescent="0.2">
      <c r="J482" s="7"/>
      <c r="N482" s="7"/>
      <c r="R482" s="7"/>
      <c r="V482" s="7"/>
      <c r="Z482" s="7"/>
    </row>
    <row r="483" spans="10:26" x14ac:dyDescent="0.2">
      <c r="J483" s="7"/>
      <c r="N483" s="7"/>
      <c r="R483" s="7"/>
      <c r="V483" s="7"/>
      <c r="Z483" s="7"/>
    </row>
    <row r="484" spans="10:26" x14ac:dyDescent="0.2">
      <c r="J484" s="7"/>
      <c r="N484" s="7"/>
      <c r="R484" s="7"/>
      <c r="V484" s="7"/>
      <c r="Z484" s="7"/>
    </row>
    <row r="485" spans="10:26" x14ac:dyDescent="0.2">
      <c r="J485" s="7"/>
      <c r="N485" s="7"/>
      <c r="R485" s="7"/>
      <c r="V485" s="7"/>
      <c r="Z485" s="7"/>
    </row>
    <row r="486" spans="10:26" x14ac:dyDescent="0.2">
      <c r="J486" s="7"/>
      <c r="N486" s="7"/>
      <c r="R486" s="7"/>
      <c r="V486" s="7"/>
      <c r="Z486" s="7"/>
    </row>
    <row r="487" spans="10:26" x14ac:dyDescent="0.2">
      <c r="J487" s="7"/>
      <c r="N487" s="7"/>
      <c r="R487" s="7"/>
      <c r="V487" s="7"/>
      <c r="Z487" s="7"/>
    </row>
    <row r="488" spans="10:26" x14ac:dyDescent="0.2">
      <c r="J488" s="7"/>
      <c r="N488" s="7"/>
      <c r="R488" s="7"/>
      <c r="V488" s="7"/>
      <c r="Z488" s="7"/>
    </row>
    <row r="489" spans="10:26" x14ac:dyDescent="0.2">
      <c r="J489" s="7"/>
      <c r="N489" s="7"/>
      <c r="R489" s="7"/>
      <c r="V489" s="7"/>
      <c r="Z489" s="7"/>
    </row>
    <row r="490" spans="10:26" x14ac:dyDescent="0.2">
      <c r="J490" s="7"/>
      <c r="N490" s="7"/>
      <c r="R490" s="7"/>
      <c r="V490" s="7"/>
      <c r="Z490" s="7"/>
    </row>
    <row r="491" spans="10:26" x14ac:dyDescent="0.2">
      <c r="J491" s="7"/>
      <c r="N491" s="7"/>
      <c r="R491" s="7"/>
      <c r="V491" s="7"/>
      <c r="Z491" s="7"/>
    </row>
    <row r="492" spans="10:26" x14ac:dyDescent="0.2">
      <c r="J492" s="7"/>
      <c r="N492" s="7"/>
      <c r="R492" s="7"/>
      <c r="V492" s="7"/>
      <c r="Z492" s="7"/>
    </row>
    <row r="493" spans="10:26" x14ac:dyDescent="0.2">
      <c r="J493" s="7"/>
      <c r="N493" s="7"/>
      <c r="R493" s="7"/>
      <c r="V493" s="7"/>
      <c r="Z493" s="7"/>
    </row>
    <row r="494" spans="10:26" x14ac:dyDescent="0.2">
      <c r="J494" s="7"/>
      <c r="N494" s="7"/>
      <c r="R494" s="7"/>
      <c r="V494" s="7"/>
      <c r="Z494" s="7"/>
    </row>
    <row r="495" spans="10:26" x14ac:dyDescent="0.2">
      <c r="J495" s="7"/>
      <c r="N495" s="7"/>
      <c r="R495" s="7"/>
      <c r="V495" s="7"/>
      <c r="Z495" s="7"/>
    </row>
    <row r="496" spans="10:26" x14ac:dyDescent="0.2">
      <c r="J496" s="7"/>
      <c r="N496" s="7"/>
      <c r="R496" s="7"/>
      <c r="V496" s="7"/>
      <c r="Z496" s="7"/>
    </row>
    <row r="497" spans="10:26" x14ac:dyDescent="0.2">
      <c r="J497" s="7"/>
      <c r="N497" s="7"/>
      <c r="R497" s="7"/>
      <c r="V497" s="7"/>
      <c r="Z497" s="7"/>
    </row>
    <row r="498" spans="10:26" x14ac:dyDescent="0.2">
      <c r="J498" s="7"/>
      <c r="N498" s="7"/>
      <c r="R498" s="7"/>
      <c r="V498" s="7"/>
      <c r="Z498" s="7"/>
    </row>
    <row r="499" spans="10:26" x14ac:dyDescent="0.2">
      <c r="J499" s="7"/>
      <c r="N499" s="7"/>
      <c r="R499" s="7"/>
      <c r="V499" s="7"/>
      <c r="Z499" s="7"/>
    </row>
    <row r="500" spans="10:26" x14ac:dyDescent="0.2">
      <c r="J500" s="7"/>
      <c r="N500" s="7"/>
      <c r="R500" s="7"/>
      <c r="V500" s="7"/>
      <c r="Z500" s="7"/>
    </row>
    <row r="501" spans="10:26" x14ac:dyDescent="0.2">
      <c r="J501" s="7"/>
      <c r="N501" s="7"/>
      <c r="R501" s="7"/>
      <c r="V501" s="7"/>
      <c r="Z501" s="7"/>
    </row>
    <row r="502" spans="10:26" x14ac:dyDescent="0.2">
      <c r="J502" s="7"/>
      <c r="N502" s="7"/>
      <c r="R502" s="7"/>
      <c r="V502" s="7"/>
      <c r="Z502" s="7"/>
    </row>
    <row r="503" spans="10:26" x14ac:dyDescent="0.2">
      <c r="J503" s="7"/>
      <c r="N503" s="7"/>
      <c r="R503" s="7"/>
      <c r="V503" s="7"/>
      <c r="Z503" s="7"/>
    </row>
    <row r="504" spans="10:26" x14ac:dyDescent="0.2">
      <c r="J504" s="7"/>
      <c r="N504" s="7"/>
      <c r="R504" s="7"/>
      <c r="V504" s="7"/>
      <c r="Z504" s="7"/>
    </row>
    <row r="505" spans="10:26" x14ac:dyDescent="0.2">
      <c r="J505" s="7"/>
      <c r="N505" s="7"/>
      <c r="R505" s="7"/>
      <c r="V505" s="7"/>
      <c r="Z505" s="7"/>
    </row>
    <row r="506" spans="10:26" x14ac:dyDescent="0.2">
      <c r="J506" s="7"/>
      <c r="N506" s="7"/>
      <c r="R506" s="7"/>
      <c r="V506" s="7"/>
      <c r="Z506" s="7"/>
    </row>
    <row r="507" spans="10:26" x14ac:dyDescent="0.2">
      <c r="J507" s="7"/>
      <c r="N507" s="7"/>
      <c r="R507" s="7"/>
      <c r="V507" s="7"/>
      <c r="Z507" s="7"/>
    </row>
    <row r="508" spans="10:26" x14ac:dyDescent="0.2">
      <c r="J508" s="7"/>
      <c r="N508" s="7"/>
      <c r="R508" s="7"/>
      <c r="V508" s="7"/>
      <c r="Z508" s="7"/>
    </row>
    <row r="509" spans="10:26" x14ac:dyDescent="0.2">
      <c r="J509" s="7"/>
      <c r="N509" s="7"/>
      <c r="R509" s="7"/>
      <c r="V509" s="7"/>
      <c r="Z509" s="7"/>
    </row>
    <row r="510" spans="10:26" x14ac:dyDescent="0.2">
      <c r="J510" s="7"/>
      <c r="N510" s="7"/>
      <c r="R510" s="7"/>
      <c r="V510" s="7"/>
      <c r="Z510" s="7"/>
    </row>
    <row r="511" spans="10:26" x14ac:dyDescent="0.2">
      <c r="J511" s="7"/>
      <c r="N511" s="7"/>
      <c r="R511" s="7"/>
      <c r="V511" s="7"/>
      <c r="Z511" s="7"/>
    </row>
    <row r="512" spans="10:26" x14ac:dyDescent="0.2">
      <c r="J512" s="7"/>
      <c r="N512" s="7"/>
      <c r="R512" s="7"/>
      <c r="V512" s="7"/>
      <c r="Z512" s="7"/>
    </row>
    <row r="513" spans="10:26" x14ac:dyDescent="0.2">
      <c r="J513" s="7"/>
      <c r="N513" s="7"/>
      <c r="R513" s="7"/>
      <c r="V513" s="7"/>
      <c r="Z513" s="7"/>
    </row>
    <row r="514" spans="10:26" x14ac:dyDescent="0.2">
      <c r="J514" s="7"/>
      <c r="N514" s="7"/>
      <c r="R514" s="7"/>
      <c r="V514" s="7"/>
      <c r="Z514" s="7"/>
    </row>
    <row r="515" spans="10:26" x14ac:dyDescent="0.2">
      <c r="J515" s="7"/>
      <c r="N515" s="7"/>
      <c r="R515" s="7"/>
      <c r="V515" s="7"/>
      <c r="Z515" s="7"/>
    </row>
    <row r="516" spans="10:26" x14ac:dyDescent="0.2">
      <c r="J516" s="7"/>
      <c r="N516" s="7"/>
      <c r="R516" s="7"/>
      <c r="V516" s="7"/>
      <c r="Z516" s="7"/>
    </row>
    <row r="517" spans="10:26" x14ac:dyDescent="0.2">
      <c r="J517" s="7"/>
      <c r="N517" s="7"/>
      <c r="R517" s="7"/>
      <c r="V517" s="7"/>
      <c r="Z517" s="7"/>
    </row>
    <row r="518" spans="10:26" x14ac:dyDescent="0.2">
      <c r="J518" s="7"/>
      <c r="N518" s="7"/>
      <c r="R518" s="7"/>
      <c r="V518" s="7"/>
      <c r="Z518" s="7"/>
    </row>
    <row r="519" spans="10:26" x14ac:dyDescent="0.2">
      <c r="J519" s="7"/>
      <c r="N519" s="7"/>
      <c r="R519" s="7"/>
      <c r="V519" s="7"/>
      <c r="Z519" s="7"/>
    </row>
    <row r="520" spans="10:26" x14ac:dyDescent="0.2">
      <c r="J520" s="7"/>
      <c r="N520" s="7"/>
      <c r="R520" s="7"/>
      <c r="V520" s="7"/>
      <c r="Z520" s="7"/>
    </row>
    <row r="521" spans="10:26" x14ac:dyDescent="0.2">
      <c r="J521" s="7"/>
      <c r="N521" s="7"/>
      <c r="R521" s="7"/>
      <c r="V521" s="7"/>
      <c r="Z521" s="7"/>
    </row>
    <row r="522" spans="10:26" x14ac:dyDescent="0.2">
      <c r="J522" s="7"/>
      <c r="N522" s="7"/>
      <c r="R522" s="7"/>
      <c r="V522" s="7"/>
      <c r="Z522" s="7"/>
    </row>
    <row r="523" spans="10:26" x14ac:dyDescent="0.2">
      <c r="J523" s="7"/>
      <c r="N523" s="7"/>
      <c r="R523" s="7"/>
      <c r="V523" s="7"/>
      <c r="Z523" s="7"/>
    </row>
    <row r="524" spans="10:26" x14ac:dyDescent="0.2">
      <c r="J524" s="7"/>
      <c r="N524" s="7"/>
      <c r="R524" s="7"/>
      <c r="V524" s="7"/>
      <c r="Z524" s="7"/>
    </row>
    <row r="525" spans="10:26" x14ac:dyDescent="0.2">
      <c r="J525" s="7"/>
      <c r="N525" s="7"/>
      <c r="R525" s="7"/>
      <c r="V525" s="7"/>
      <c r="Z525" s="7"/>
    </row>
    <row r="526" spans="10:26" x14ac:dyDescent="0.2">
      <c r="J526" s="7"/>
      <c r="N526" s="7"/>
      <c r="R526" s="7"/>
      <c r="V526" s="7"/>
      <c r="Z526" s="7"/>
    </row>
    <row r="527" spans="10:26" x14ac:dyDescent="0.2">
      <c r="J527" s="7"/>
      <c r="N527" s="7"/>
      <c r="R527" s="7"/>
      <c r="V527" s="7"/>
      <c r="Z527" s="7"/>
    </row>
  </sheetData>
  <mergeCells count="2">
    <mergeCell ref="A11:B11"/>
    <mergeCell ref="A12:B12"/>
  </mergeCells>
  <phoneticPr fontId="2" type="noConversion"/>
  <hyperlinks>
    <hyperlink ref="E45" r:id="rId1" display="Fringe Rates"/>
    <hyperlink ref="E46" r:id="rId2"/>
    <hyperlink ref="E47" r:id="rId3"/>
    <hyperlink ref="K46" r:id="rId4"/>
  </hyperlinks>
  <pageMargins left="0.2" right="0.19" top="0.5" bottom="0.5" header="0.5" footer="0.5"/>
  <pageSetup scale="80" orientation="landscape" r:id="rId5"/>
  <headerFooter alignWithMargins="0"/>
  <ignoredErrors>
    <ignoredError sqref="K21:L21 K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125" zoomScaleNormal="125" workbookViewId="0">
      <selection activeCell="H47" sqref="H47"/>
    </sheetView>
  </sheetViews>
  <sheetFormatPr defaultColWidth="10.85546875" defaultRowHeight="11.25" x14ac:dyDescent="0.2"/>
  <cols>
    <col min="1" max="1" width="11.140625" style="5" customWidth="1"/>
    <col min="2" max="2" width="7.28515625" style="5" bestFit="1" customWidth="1"/>
    <col min="3" max="4" width="7" style="5" bestFit="1" customWidth="1"/>
    <col min="5" max="5" width="5.85546875" style="5" bestFit="1" customWidth="1"/>
    <col min="6" max="6" width="7.42578125" style="5" customWidth="1"/>
    <col min="7" max="7" width="6.42578125" style="5" customWidth="1"/>
    <col min="8" max="8" width="13" style="5" bestFit="1" customWidth="1"/>
    <col min="9" max="9" width="6.42578125" style="5" bestFit="1" customWidth="1"/>
    <col min="10" max="10" width="10.85546875" style="5"/>
    <col min="11" max="11" width="11.140625" style="5" customWidth="1"/>
    <col min="12" max="12" width="10.42578125" style="5" customWidth="1"/>
    <col min="13" max="13" width="4.28515625" style="5" customWidth="1"/>
    <col min="14" max="14" width="12.7109375" style="5" customWidth="1"/>
    <col min="15" max="17" width="10.85546875" style="5"/>
    <col min="18" max="18" width="10.7109375" style="5" customWidth="1"/>
    <col min="19" max="19" width="4" style="5" customWidth="1"/>
    <col min="20" max="22" width="10.85546875" style="5"/>
    <col min="23" max="23" width="10.85546875" style="5" customWidth="1"/>
    <col min="24" max="16384" width="10.85546875" style="5"/>
  </cols>
  <sheetData>
    <row r="1" spans="1:23" x14ac:dyDescent="0.2">
      <c r="A1" s="66" t="s">
        <v>75</v>
      </c>
      <c r="H1" s="66" t="s">
        <v>76</v>
      </c>
      <c r="N1" s="66" t="s">
        <v>77</v>
      </c>
      <c r="T1" s="66" t="s">
        <v>78</v>
      </c>
    </row>
    <row r="3" spans="1:23" x14ac:dyDescent="0.2">
      <c r="A3" s="5" t="s">
        <v>79</v>
      </c>
      <c r="B3" s="95"/>
      <c r="C3" s="95"/>
      <c r="D3" s="95"/>
      <c r="E3" s="95"/>
      <c r="F3" s="95"/>
      <c r="H3" s="5" t="s">
        <v>80</v>
      </c>
      <c r="I3" s="95"/>
      <c r="J3" s="95"/>
      <c r="K3" s="95"/>
      <c r="L3" s="95"/>
      <c r="N3" s="5" t="s">
        <v>81</v>
      </c>
      <c r="O3" s="95"/>
      <c r="P3" s="95"/>
      <c r="Q3" s="95"/>
      <c r="R3" s="95"/>
      <c r="T3" s="5" t="s">
        <v>82</v>
      </c>
      <c r="U3" s="95"/>
      <c r="V3" s="95"/>
      <c r="W3" s="95"/>
    </row>
    <row r="4" spans="1:23" ht="13.5" x14ac:dyDescent="0.35">
      <c r="B4" s="67" t="s">
        <v>83</v>
      </c>
      <c r="C4" s="68" t="s">
        <v>84</v>
      </c>
      <c r="D4" s="68" t="s">
        <v>85</v>
      </c>
      <c r="E4" s="68" t="s">
        <v>86</v>
      </c>
      <c r="F4" s="68" t="s">
        <v>3</v>
      </c>
      <c r="I4" s="69" t="s">
        <v>83</v>
      </c>
      <c r="J4" s="69" t="s">
        <v>87</v>
      </c>
      <c r="K4" s="69" t="s">
        <v>88</v>
      </c>
      <c r="L4" s="69" t="s">
        <v>3</v>
      </c>
      <c r="O4" s="69" t="s">
        <v>83</v>
      </c>
      <c r="P4" s="69" t="s">
        <v>87</v>
      </c>
      <c r="Q4" s="69" t="s">
        <v>88</v>
      </c>
      <c r="R4" s="69" t="s">
        <v>3</v>
      </c>
      <c r="U4" s="69" t="s">
        <v>89</v>
      </c>
      <c r="V4" s="69" t="s">
        <v>90</v>
      </c>
      <c r="W4" s="69" t="s">
        <v>3</v>
      </c>
    </row>
    <row r="5" spans="1:23" x14ac:dyDescent="0.2">
      <c r="A5" s="5" t="s">
        <v>91</v>
      </c>
      <c r="B5" s="70">
        <v>0</v>
      </c>
      <c r="C5" s="71">
        <v>0</v>
      </c>
      <c r="D5" s="71">
        <v>0</v>
      </c>
      <c r="E5" s="71">
        <v>0</v>
      </c>
      <c r="F5" s="72">
        <f>B5*C5*D5*E5</f>
        <v>0</v>
      </c>
      <c r="H5" s="5" t="s">
        <v>92</v>
      </c>
      <c r="I5" s="70">
        <v>0</v>
      </c>
      <c r="J5" s="71">
        <v>0</v>
      </c>
      <c r="K5" s="73">
        <v>0</v>
      </c>
      <c r="L5" s="74">
        <f>I5*J5*K5</f>
        <v>0</v>
      </c>
      <c r="N5" s="5" t="s">
        <v>93</v>
      </c>
      <c r="O5" s="70">
        <v>0</v>
      </c>
      <c r="P5" s="71">
        <v>0</v>
      </c>
      <c r="Q5" s="73">
        <v>0</v>
      </c>
      <c r="R5" s="74">
        <f>O5*P5*Q5</f>
        <v>0</v>
      </c>
      <c r="T5" s="5" t="s">
        <v>36</v>
      </c>
      <c r="U5" s="70">
        <v>5000</v>
      </c>
      <c r="V5" s="71">
        <v>0</v>
      </c>
      <c r="W5" s="75">
        <f>U5-V5</f>
        <v>5000</v>
      </c>
    </row>
    <row r="6" spans="1:23" x14ac:dyDescent="0.2">
      <c r="A6" s="5" t="s">
        <v>94</v>
      </c>
      <c r="B6" s="70">
        <v>0</v>
      </c>
      <c r="C6" s="71">
        <v>0</v>
      </c>
      <c r="D6" s="71">
        <v>0</v>
      </c>
      <c r="E6" s="71">
        <v>0</v>
      </c>
      <c r="F6" s="72">
        <f t="shared" ref="F6:F10" si="0">B6*C6*D6*E6</f>
        <v>0</v>
      </c>
      <c r="H6" s="5" t="s">
        <v>95</v>
      </c>
      <c r="I6" s="70">
        <v>0</v>
      </c>
      <c r="J6" s="71">
        <v>0</v>
      </c>
      <c r="K6" s="73">
        <v>0</v>
      </c>
      <c r="L6" s="74">
        <f t="shared" ref="L6:L14" si="1">I6*J6*K6</f>
        <v>0</v>
      </c>
      <c r="N6" s="5" t="s">
        <v>96</v>
      </c>
      <c r="O6" s="70">
        <v>0</v>
      </c>
      <c r="P6" s="71">
        <v>0</v>
      </c>
      <c r="Q6" s="73">
        <v>0</v>
      </c>
      <c r="R6" s="74">
        <f t="shared" ref="R6:R14" si="2">O6*P6*Q6</f>
        <v>0</v>
      </c>
      <c r="T6" s="5" t="s">
        <v>36</v>
      </c>
      <c r="U6" s="70">
        <v>0</v>
      </c>
      <c r="V6" s="71">
        <v>0</v>
      </c>
      <c r="W6" s="75">
        <f t="shared" ref="W6:W14" si="3">U6-V6</f>
        <v>0</v>
      </c>
    </row>
    <row r="7" spans="1:23" x14ac:dyDescent="0.2">
      <c r="A7" s="5" t="s">
        <v>97</v>
      </c>
      <c r="B7" s="70">
        <v>0</v>
      </c>
      <c r="C7" s="71">
        <v>0</v>
      </c>
      <c r="D7" s="71">
        <v>0</v>
      </c>
      <c r="E7" s="71">
        <v>0</v>
      </c>
      <c r="F7" s="72">
        <f t="shared" si="0"/>
        <v>0</v>
      </c>
      <c r="H7" s="5" t="s">
        <v>98</v>
      </c>
      <c r="I7" s="70">
        <v>0</v>
      </c>
      <c r="J7" s="71">
        <v>0</v>
      </c>
      <c r="K7" s="73">
        <v>0</v>
      </c>
      <c r="L7" s="74">
        <f t="shared" si="1"/>
        <v>0</v>
      </c>
      <c r="N7" s="5" t="s">
        <v>99</v>
      </c>
      <c r="O7" s="70">
        <v>0</v>
      </c>
      <c r="P7" s="71">
        <v>0</v>
      </c>
      <c r="Q7" s="73">
        <v>0</v>
      </c>
      <c r="R7" s="74">
        <f t="shared" si="2"/>
        <v>0</v>
      </c>
      <c r="T7" s="5" t="s">
        <v>36</v>
      </c>
      <c r="U7" s="70">
        <v>0</v>
      </c>
      <c r="V7" s="71">
        <v>0</v>
      </c>
      <c r="W7" s="75">
        <f t="shared" si="3"/>
        <v>0</v>
      </c>
    </row>
    <row r="8" spans="1:23" x14ac:dyDescent="0.2">
      <c r="A8" s="5" t="s">
        <v>100</v>
      </c>
      <c r="B8" s="70">
        <v>0</v>
      </c>
      <c r="C8" s="71">
        <v>0</v>
      </c>
      <c r="D8" s="71">
        <v>0</v>
      </c>
      <c r="E8" s="71">
        <v>0</v>
      </c>
      <c r="F8" s="72">
        <f t="shared" si="0"/>
        <v>0</v>
      </c>
      <c r="H8" s="5" t="s">
        <v>101</v>
      </c>
      <c r="I8" s="70">
        <v>0</v>
      </c>
      <c r="J8" s="71">
        <v>0</v>
      </c>
      <c r="K8" s="73">
        <v>0</v>
      </c>
      <c r="L8" s="74">
        <f t="shared" si="1"/>
        <v>0</v>
      </c>
      <c r="N8" s="5" t="s">
        <v>102</v>
      </c>
      <c r="O8" s="70">
        <v>0</v>
      </c>
      <c r="P8" s="71">
        <v>0</v>
      </c>
      <c r="Q8" s="73">
        <v>0</v>
      </c>
      <c r="R8" s="74">
        <f t="shared" si="2"/>
        <v>0</v>
      </c>
      <c r="T8" s="5" t="s">
        <v>11</v>
      </c>
      <c r="U8" s="70">
        <v>0</v>
      </c>
      <c r="V8" s="71">
        <v>0</v>
      </c>
      <c r="W8" s="75">
        <f t="shared" si="3"/>
        <v>0</v>
      </c>
    </row>
    <row r="9" spans="1:23" x14ac:dyDescent="0.2">
      <c r="A9" s="5" t="s">
        <v>103</v>
      </c>
      <c r="B9" s="70">
        <v>0</v>
      </c>
      <c r="C9" s="71">
        <v>0</v>
      </c>
      <c r="D9" s="71">
        <v>0</v>
      </c>
      <c r="E9" s="71">
        <v>0</v>
      </c>
      <c r="F9" s="72">
        <f t="shared" si="0"/>
        <v>0</v>
      </c>
      <c r="H9" s="5" t="s">
        <v>104</v>
      </c>
      <c r="I9" s="70">
        <v>0</v>
      </c>
      <c r="J9" s="71">
        <v>0</v>
      </c>
      <c r="K9" s="73">
        <v>0</v>
      </c>
      <c r="L9" s="74">
        <f t="shared" si="1"/>
        <v>0</v>
      </c>
      <c r="N9" s="5" t="s">
        <v>105</v>
      </c>
      <c r="O9" s="70">
        <v>0</v>
      </c>
      <c r="P9" s="71">
        <v>0</v>
      </c>
      <c r="Q9" s="73">
        <v>0</v>
      </c>
      <c r="R9" s="74">
        <f t="shared" si="2"/>
        <v>0</v>
      </c>
      <c r="T9" s="5" t="s">
        <v>11</v>
      </c>
      <c r="U9" s="70">
        <v>0</v>
      </c>
      <c r="V9" s="71">
        <v>0</v>
      </c>
      <c r="W9" s="75">
        <f t="shared" si="3"/>
        <v>0</v>
      </c>
    </row>
    <row r="10" spans="1:23" x14ac:dyDescent="0.2">
      <c r="A10" s="76" t="s">
        <v>106</v>
      </c>
      <c r="B10" s="77">
        <v>0</v>
      </c>
      <c r="C10" s="78">
        <v>0</v>
      </c>
      <c r="D10" s="78">
        <v>0</v>
      </c>
      <c r="E10" s="78">
        <v>0</v>
      </c>
      <c r="F10" s="79">
        <f t="shared" si="0"/>
        <v>0</v>
      </c>
      <c r="H10" s="5" t="s">
        <v>107</v>
      </c>
      <c r="I10" s="70">
        <v>0</v>
      </c>
      <c r="J10" s="71">
        <v>0</v>
      </c>
      <c r="K10" s="73">
        <v>0</v>
      </c>
      <c r="L10" s="74">
        <f t="shared" si="1"/>
        <v>0</v>
      </c>
      <c r="N10" s="5" t="s">
        <v>108</v>
      </c>
      <c r="O10" s="70">
        <v>0</v>
      </c>
      <c r="P10" s="71">
        <v>0</v>
      </c>
      <c r="Q10" s="73">
        <v>0</v>
      </c>
      <c r="R10" s="74">
        <f t="shared" si="2"/>
        <v>0</v>
      </c>
      <c r="T10" s="5" t="s">
        <v>11</v>
      </c>
      <c r="U10" s="70">
        <v>0</v>
      </c>
      <c r="V10" s="71">
        <v>0</v>
      </c>
      <c r="W10" s="75">
        <f t="shared" si="3"/>
        <v>0</v>
      </c>
    </row>
    <row r="11" spans="1:23" x14ac:dyDescent="0.2">
      <c r="A11" s="5" t="s">
        <v>109</v>
      </c>
      <c r="B11" s="10">
        <f>SUM(B5:B10)</f>
        <v>0</v>
      </c>
      <c r="C11" s="80">
        <f>B5*C5+B6*C6+B7*C7+B8*C8+B10*C10</f>
        <v>0</v>
      </c>
      <c r="D11" s="75"/>
      <c r="E11" s="75"/>
      <c r="F11" s="81">
        <f>SUM(F5:F10)</f>
        <v>0</v>
      </c>
      <c r="H11" s="5" t="s">
        <v>110</v>
      </c>
      <c r="I11" s="70">
        <v>0</v>
      </c>
      <c r="J11" s="71">
        <v>0</v>
      </c>
      <c r="K11" s="73">
        <v>0</v>
      </c>
      <c r="L11" s="74">
        <f t="shared" si="1"/>
        <v>0</v>
      </c>
      <c r="N11" s="5" t="s">
        <v>111</v>
      </c>
      <c r="O11" s="70">
        <v>0</v>
      </c>
      <c r="P11" s="71">
        <v>0</v>
      </c>
      <c r="Q11" s="73">
        <v>0</v>
      </c>
      <c r="R11" s="74">
        <f t="shared" si="2"/>
        <v>0</v>
      </c>
      <c r="T11" s="5" t="s">
        <v>17</v>
      </c>
      <c r="U11" s="70">
        <v>0</v>
      </c>
      <c r="V11" s="71">
        <v>0</v>
      </c>
      <c r="W11" s="75">
        <f t="shared" si="3"/>
        <v>0</v>
      </c>
    </row>
    <row r="12" spans="1:23" x14ac:dyDescent="0.2">
      <c r="B12" s="82"/>
      <c r="C12" s="83" t="s">
        <v>112</v>
      </c>
      <c r="H12" s="5" t="s">
        <v>113</v>
      </c>
      <c r="I12" s="70">
        <v>0</v>
      </c>
      <c r="J12" s="71">
        <v>0</v>
      </c>
      <c r="K12" s="73">
        <v>0</v>
      </c>
      <c r="L12" s="74">
        <f t="shared" si="1"/>
        <v>0</v>
      </c>
      <c r="N12" s="5" t="s">
        <v>114</v>
      </c>
      <c r="O12" s="70">
        <v>0</v>
      </c>
      <c r="P12" s="71">
        <v>0</v>
      </c>
      <c r="Q12" s="73">
        <v>0</v>
      </c>
      <c r="R12" s="74">
        <f t="shared" si="2"/>
        <v>0</v>
      </c>
      <c r="T12" s="5" t="s">
        <v>17</v>
      </c>
      <c r="U12" s="70">
        <v>0</v>
      </c>
      <c r="V12" s="71">
        <v>0</v>
      </c>
      <c r="W12" s="75">
        <f t="shared" si="3"/>
        <v>0</v>
      </c>
    </row>
    <row r="13" spans="1:23" x14ac:dyDescent="0.2">
      <c r="B13" s="82"/>
      <c r="H13" s="5" t="s">
        <v>115</v>
      </c>
      <c r="I13" s="70">
        <v>0</v>
      </c>
      <c r="J13" s="71">
        <v>0</v>
      </c>
      <c r="K13" s="73">
        <v>0</v>
      </c>
      <c r="L13" s="74">
        <f t="shared" si="1"/>
        <v>0</v>
      </c>
      <c r="N13" s="5" t="s">
        <v>116</v>
      </c>
      <c r="O13" s="70">
        <v>0</v>
      </c>
      <c r="P13" s="71">
        <v>0</v>
      </c>
      <c r="Q13" s="73">
        <v>0</v>
      </c>
      <c r="R13" s="74">
        <f t="shared" si="2"/>
        <v>0</v>
      </c>
      <c r="T13" s="5" t="s">
        <v>17</v>
      </c>
      <c r="U13" s="70">
        <v>0</v>
      </c>
      <c r="V13" s="71">
        <v>0</v>
      </c>
      <c r="W13" s="75">
        <f t="shared" si="3"/>
        <v>0</v>
      </c>
    </row>
    <row r="14" spans="1:23" x14ac:dyDescent="0.2">
      <c r="B14" s="82"/>
      <c r="H14" s="76" t="s">
        <v>117</v>
      </c>
      <c r="I14" s="70">
        <v>0</v>
      </c>
      <c r="J14" s="71">
        <v>0</v>
      </c>
      <c r="K14" s="73">
        <v>0</v>
      </c>
      <c r="L14" s="84">
        <f t="shared" si="1"/>
        <v>0</v>
      </c>
      <c r="N14" s="76" t="s">
        <v>118</v>
      </c>
      <c r="O14" s="70">
        <v>0</v>
      </c>
      <c r="P14" s="71">
        <v>0</v>
      </c>
      <c r="Q14" s="73">
        <v>0</v>
      </c>
      <c r="R14" s="84">
        <f t="shared" si="2"/>
        <v>0</v>
      </c>
      <c r="T14" s="5" t="s">
        <v>17</v>
      </c>
      <c r="U14" s="70">
        <v>0</v>
      </c>
      <c r="V14" s="71">
        <v>0</v>
      </c>
      <c r="W14" s="75">
        <f t="shared" si="3"/>
        <v>0</v>
      </c>
    </row>
    <row r="15" spans="1:23" x14ac:dyDescent="0.2">
      <c r="A15" s="5" t="s">
        <v>79</v>
      </c>
      <c r="B15" s="95"/>
      <c r="C15" s="95"/>
      <c r="D15" s="95"/>
      <c r="E15" s="95"/>
      <c r="F15" s="95"/>
      <c r="H15" s="5" t="s">
        <v>109</v>
      </c>
      <c r="L15" s="81">
        <f>SUM(L5:L14)</f>
        <v>0</v>
      </c>
      <c r="N15" s="5" t="s">
        <v>109</v>
      </c>
      <c r="R15" s="81">
        <f>SUM(R5:R14)</f>
        <v>0</v>
      </c>
      <c r="T15" s="5" t="s">
        <v>109</v>
      </c>
      <c r="U15" s="75"/>
      <c r="W15" s="81">
        <f>SUM(W5:W14)</f>
        <v>5000</v>
      </c>
    </row>
    <row r="16" spans="1:23" ht="13.5" x14ac:dyDescent="0.35">
      <c r="B16" s="67" t="s">
        <v>83</v>
      </c>
      <c r="C16" s="68" t="s">
        <v>84</v>
      </c>
      <c r="D16" s="68" t="s">
        <v>85</v>
      </c>
      <c r="E16" s="68" t="s">
        <v>86</v>
      </c>
      <c r="F16" s="68" t="s">
        <v>3</v>
      </c>
    </row>
    <row r="17" spans="1:23" x14ac:dyDescent="0.2">
      <c r="A17" s="5" t="s">
        <v>91</v>
      </c>
      <c r="B17" s="85">
        <v>0</v>
      </c>
      <c r="C17" s="71">
        <v>0</v>
      </c>
      <c r="D17" s="71">
        <v>0</v>
      </c>
      <c r="E17" s="71">
        <v>0</v>
      </c>
      <c r="F17" s="86">
        <f>B17*C17*D17*E17</f>
        <v>0</v>
      </c>
      <c r="H17" s="5" t="s">
        <v>80</v>
      </c>
      <c r="I17" s="95"/>
      <c r="J17" s="95"/>
      <c r="K17" s="95"/>
      <c r="L17" s="95"/>
      <c r="N17" s="5" t="s">
        <v>81</v>
      </c>
      <c r="O17" s="95"/>
      <c r="P17" s="95"/>
      <c r="Q17" s="95"/>
      <c r="R17" s="95"/>
      <c r="T17" s="5" t="s">
        <v>82</v>
      </c>
      <c r="U17" s="95"/>
      <c r="V17" s="95"/>
      <c r="W17" s="95"/>
    </row>
    <row r="18" spans="1:23" x14ac:dyDescent="0.2">
      <c r="A18" s="5" t="s">
        <v>94</v>
      </c>
      <c r="B18" s="85">
        <v>0</v>
      </c>
      <c r="C18" s="71">
        <v>0</v>
      </c>
      <c r="D18" s="71">
        <v>0</v>
      </c>
      <c r="E18" s="71">
        <v>0</v>
      </c>
      <c r="F18" s="86">
        <f t="shared" ref="F18:F22" si="4">B18*C18*D18*E18</f>
        <v>0</v>
      </c>
      <c r="I18" s="69" t="s">
        <v>83</v>
      </c>
      <c r="J18" s="69" t="s">
        <v>87</v>
      </c>
      <c r="K18" s="69" t="s">
        <v>88</v>
      </c>
      <c r="L18" s="69" t="s">
        <v>3</v>
      </c>
      <c r="O18" s="69" t="s">
        <v>83</v>
      </c>
      <c r="P18" s="69" t="s">
        <v>87</v>
      </c>
      <c r="Q18" s="69" t="s">
        <v>88</v>
      </c>
      <c r="R18" s="69" t="s">
        <v>3</v>
      </c>
      <c r="U18" s="69" t="s">
        <v>89</v>
      </c>
      <c r="V18" s="69" t="s">
        <v>90</v>
      </c>
      <c r="W18" s="69" t="s">
        <v>3</v>
      </c>
    </row>
    <row r="19" spans="1:23" x14ac:dyDescent="0.2">
      <c r="A19" s="5" t="s">
        <v>97</v>
      </c>
      <c r="B19" s="85">
        <v>0</v>
      </c>
      <c r="C19" s="71">
        <v>0</v>
      </c>
      <c r="D19" s="71">
        <v>0</v>
      </c>
      <c r="E19" s="71">
        <v>0</v>
      </c>
      <c r="F19" s="86">
        <f t="shared" si="4"/>
        <v>0</v>
      </c>
      <c r="H19" s="5" t="s">
        <v>92</v>
      </c>
      <c r="I19" s="70">
        <v>0</v>
      </c>
      <c r="J19" s="71">
        <v>0</v>
      </c>
      <c r="K19" s="73">
        <v>0</v>
      </c>
      <c r="L19" s="74">
        <f>I19*J19*K19</f>
        <v>0</v>
      </c>
      <c r="N19" s="5" t="s">
        <v>93</v>
      </c>
      <c r="O19" s="70">
        <v>0</v>
      </c>
      <c r="P19" s="71">
        <v>0</v>
      </c>
      <c r="Q19" s="73">
        <v>0</v>
      </c>
      <c r="R19" s="74">
        <f>O19*P19*Q19</f>
        <v>0</v>
      </c>
      <c r="T19" s="5" t="s">
        <v>36</v>
      </c>
      <c r="U19" s="70">
        <v>5000</v>
      </c>
      <c r="V19" s="71">
        <v>0</v>
      </c>
      <c r="W19" s="75">
        <f>U19-V19</f>
        <v>5000</v>
      </c>
    </row>
    <row r="20" spans="1:23" x14ac:dyDescent="0.2">
      <c r="A20" s="5" t="s">
        <v>100</v>
      </c>
      <c r="B20" s="85">
        <v>0</v>
      </c>
      <c r="C20" s="71">
        <v>0</v>
      </c>
      <c r="D20" s="71">
        <v>0</v>
      </c>
      <c r="E20" s="71">
        <v>0</v>
      </c>
      <c r="F20" s="86">
        <f t="shared" si="4"/>
        <v>0</v>
      </c>
      <c r="H20" s="5" t="s">
        <v>95</v>
      </c>
      <c r="I20" s="70">
        <v>0</v>
      </c>
      <c r="J20" s="71">
        <v>0</v>
      </c>
      <c r="K20" s="73">
        <v>0</v>
      </c>
      <c r="L20" s="74">
        <f t="shared" ref="L20:L28" si="5">I20*J20*K20</f>
        <v>0</v>
      </c>
      <c r="N20" s="5" t="s">
        <v>96</v>
      </c>
      <c r="O20" s="70">
        <v>0</v>
      </c>
      <c r="P20" s="71">
        <v>0</v>
      </c>
      <c r="Q20" s="73">
        <v>0</v>
      </c>
      <c r="R20" s="74">
        <f t="shared" ref="R20:R28" si="6">O20*P20*Q20</f>
        <v>0</v>
      </c>
      <c r="T20" s="5" t="s">
        <v>36</v>
      </c>
      <c r="U20" s="70">
        <v>0</v>
      </c>
      <c r="V20" s="71">
        <v>0</v>
      </c>
      <c r="W20" s="75">
        <f t="shared" ref="W20:W28" si="7">U20-V20</f>
        <v>0</v>
      </c>
    </row>
    <row r="21" spans="1:23" x14ac:dyDescent="0.2">
      <c r="A21" s="5" t="s">
        <v>103</v>
      </c>
      <c r="B21" s="85">
        <v>0</v>
      </c>
      <c r="C21" s="71">
        <v>0</v>
      </c>
      <c r="D21" s="71">
        <v>0</v>
      </c>
      <c r="E21" s="71">
        <v>0</v>
      </c>
      <c r="F21" s="86">
        <f t="shared" si="4"/>
        <v>0</v>
      </c>
      <c r="H21" s="5" t="s">
        <v>98</v>
      </c>
      <c r="I21" s="70">
        <v>0</v>
      </c>
      <c r="J21" s="71">
        <v>0</v>
      </c>
      <c r="K21" s="73">
        <v>0</v>
      </c>
      <c r="L21" s="74">
        <f t="shared" si="5"/>
        <v>0</v>
      </c>
      <c r="N21" s="5" t="s">
        <v>99</v>
      </c>
      <c r="O21" s="70">
        <v>0</v>
      </c>
      <c r="P21" s="71">
        <v>0</v>
      </c>
      <c r="Q21" s="73">
        <v>0</v>
      </c>
      <c r="R21" s="74">
        <f t="shared" si="6"/>
        <v>0</v>
      </c>
      <c r="T21" s="5" t="s">
        <v>36</v>
      </c>
      <c r="U21" s="70">
        <v>0</v>
      </c>
      <c r="V21" s="71">
        <v>0</v>
      </c>
      <c r="W21" s="75">
        <f t="shared" si="7"/>
        <v>0</v>
      </c>
    </row>
    <row r="22" spans="1:23" x14ac:dyDescent="0.2">
      <c r="A22" s="76" t="s">
        <v>106</v>
      </c>
      <c r="B22" s="87">
        <v>0</v>
      </c>
      <c r="C22" s="78">
        <v>0</v>
      </c>
      <c r="D22" s="78">
        <v>0</v>
      </c>
      <c r="E22" s="78">
        <v>0</v>
      </c>
      <c r="F22" s="88">
        <f t="shared" si="4"/>
        <v>0</v>
      </c>
      <c r="H22" s="5" t="s">
        <v>101</v>
      </c>
      <c r="I22" s="70">
        <v>0</v>
      </c>
      <c r="J22" s="71">
        <v>0</v>
      </c>
      <c r="K22" s="73">
        <v>0</v>
      </c>
      <c r="L22" s="74">
        <f t="shared" si="5"/>
        <v>0</v>
      </c>
      <c r="N22" s="5" t="s">
        <v>102</v>
      </c>
      <c r="O22" s="70">
        <v>0</v>
      </c>
      <c r="P22" s="71">
        <v>0</v>
      </c>
      <c r="Q22" s="73">
        <v>0</v>
      </c>
      <c r="R22" s="74">
        <f t="shared" si="6"/>
        <v>0</v>
      </c>
      <c r="T22" s="5" t="s">
        <v>11</v>
      </c>
      <c r="U22" s="70">
        <v>0</v>
      </c>
      <c r="V22" s="71">
        <v>0</v>
      </c>
      <c r="W22" s="75">
        <f t="shared" si="7"/>
        <v>0</v>
      </c>
    </row>
    <row r="23" spans="1:23" x14ac:dyDescent="0.2">
      <c r="A23" s="5" t="s">
        <v>3</v>
      </c>
      <c r="B23" s="82">
        <f>SUM(B17:B22)</f>
        <v>0</v>
      </c>
      <c r="C23" s="89">
        <f>B17*C17+B18*C18+B19*C19+B20*C20+B22*C22</f>
        <v>0</v>
      </c>
      <c r="F23" s="90">
        <f>SUM(F17:F22)</f>
        <v>0</v>
      </c>
      <c r="H23" s="5" t="s">
        <v>104</v>
      </c>
      <c r="I23" s="70">
        <v>0</v>
      </c>
      <c r="J23" s="71">
        <v>0</v>
      </c>
      <c r="K23" s="73">
        <v>0</v>
      </c>
      <c r="L23" s="74">
        <f t="shared" si="5"/>
        <v>0</v>
      </c>
      <c r="N23" s="5" t="s">
        <v>105</v>
      </c>
      <c r="O23" s="70">
        <v>0</v>
      </c>
      <c r="P23" s="71">
        <v>0</v>
      </c>
      <c r="Q23" s="73">
        <v>0</v>
      </c>
      <c r="R23" s="74">
        <f t="shared" si="6"/>
        <v>0</v>
      </c>
      <c r="T23" s="5" t="s">
        <v>11</v>
      </c>
      <c r="U23" s="70">
        <v>0</v>
      </c>
      <c r="V23" s="71">
        <v>0</v>
      </c>
      <c r="W23" s="75">
        <f t="shared" si="7"/>
        <v>0</v>
      </c>
    </row>
    <row r="24" spans="1:23" x14ac:dyDescent="0.2">
      <c r="B24" s="82"/>
      <c r="C24" s="83" t="s">
        <v>112</v>
      </c>
      <c r="H24" s="5" t="s">
        <v>107</v>
      </c>
      <c r="I24" s="70">
        <v>0</v>
      </c>
      <c r="J24" s="71">
        <v>0</v>
      </c>
      <c r="K24" s="73">
        <v>0</v>
      </c>
      <c r="L24" s="74">
        <f t="shared" si="5"/>
        <v>0</v>
      </c>
      <c r="N24" s="5" t="s">
        <v>108</v>
      </c>
      <c r="O24" s="70">
        <v>0</v>
      </c>
      <c r="P24" s="71">
        <v>0</v>
      </c>
      <c r="Q24" s="73">
        <v>0</v>
      </c>
      <c r="R24" s="74">
        <f t="shared" si="6"/>
        <v>0</v>
      </c>
      <c r="T24" s="5" t="s">
        <v>11</v>
      </c>
      <c r="U24" s="70">
        <v>0</v>
      </c>
      <c r="V24" s="71">
        <v>0</v>
      </c>
      <c r="W24" s="75">
        <f t="shared" si="7"/>
        <v>0</v>
      </c>
    </row>
    <row r="25" spans="1:23" x14ac:dyDescent="0.2">
      <c r="H25" s="5" t="s">
        <v>110</v>
      </c>
      <c r="I25" s="70">
        <v>0</v>
      </c>
      <c r="J25" s="71">
        <v>0</v>
      </c>
      <c r="K25" s="73">
        <v>0</v>
      </c>
      <c r="L25" s="74">
        <f t="shared" si="5"/>
        <v>0</v>
      </c>
      <c r="N25" s="5" t="s">
        <v>111</v>
      </c>
      <c r="O25" s="70">
        <v>0</v>
      </c>
      <c r="P25" s="71">
        <v>0</v>
      </c>
      <c r="Q25" s="73">
        <v>0</v>
      </c>
      <c r="R25" s="74">
        <f t="shared" si="6"/>
        <v>0</v>
      </c>
      <c r="T25" s="5" t="s">
        <v>17</v>
      </c>
      <c r="U25" s="70">
        <v>0</v>
      </c>
      <c r="V25" s="71">
        <v>0</v>
      </c>
      <c r="W25" s="75">
        <f t="shared" si="7"/>
        <v>0</v>
      </c>
    </row>
    <row r="26" spans="1:23" x14ac:dyDescent="0.2">
      <c r="A26" s="5" t="s">
        <v>79</v>
      </c>
      <c r="B26" s="95"/>
      <c r="C26" s="95"/>
      <c r="D26" s="95"/>
      <c r="E26" s="95"/>
      <c r="F26" s="95"/>
      <c r="H26" s="5" t="s">
        <v>113</v>
      </c>
      <c r="I26" s="70">
        <v>0</v>
      </c>
      <c r="J26" s="71">
        <v>0</v>
      </c>
      <c r="K26" s="73">
        <v>0</v>
      </c>
      <c r="L26" s="74">
        <f t="shared" si="5"/>
        <v>0</v>
      </c>
      <c r="N26" s="5" t="s">
        <v>114</v>
      </c>
      <c r="O26" s="70">
        <v>0</v>
      </c>
      <c r="P26" s="71">
        <v>0</v>
      </c>
      <c r="Q26" s="73">
        <v>0</v>
      </c>
      <c r="R26" s="74">
        <f t="shared" si="6"/>
        <v>0</v>
      </c>
      <c r="T26" s="5" t="s">
        <v>17</v>
      </c>
      <c r="U26" s="70">
        <v>0</v>
      </c>
      <c r="V26" s="71">
        <v>0</v>
      </c>
      <c r="W26" s="75">
        <f t="shared" si="7"/>
        <v>0</v>
      </c>
    </row>
    <row r="27" spans="1:23" ht="13.5" x14ac:dyDescent="0.35">
      <c r="B27" s="67" t="s">
        <v>83</v>
      </c>
      <c r="C27" s="68" t="s">
        <v>84</v>
      </c>
      <c r="D27" s="68" t="s">
        <v>85</v>
      </c>
      <c r="E27" s="68" t="s">
        <v>86</v>
      </c>
      <c r="F27" s="68" t="s">
        <v>3</v>
      </c>
      <c r="H27" s="5" t="s">
        <v>115</v>
      </c>
      <c r="I27" s="70">
        <v>0</v>
      </c>
      <c r="J27" s="71">
        <v>0</v>
      </c>
      <c r="K27" s="73">
        <v>0</v>
      </c>
      <c r="L27" s="74">
        <f t="shared" si="5"/>
        <v>0</v>
      </c>
      <c r="N27" s="5" t="s">
        <v>116</v>
      </c>
      <c r="O27" s="70">
        <v>0</v>
      </c>
      <c r="P27" s="71">
        <v>0</v>
      </c>
      <c r="Q27" s="73">
        <v>0</v>
      </c>
      <c r="R27" s="74">
        <f t="shared" si="6"/>
        <v>0</v>
      </c>
      <c r="T27" s="5" t="s">
        <v>17</v>
      </c>
      <c r="U27" s="70">
        <v>0</v>
      </c>
      <c r="V27" s="71">
        <v>0</v>
      </c>
      <c r="W27" s="75">
        <f t="shared" si="7"/>
        <v>0</v>
      </c>
    </row>
    <row r="28" spans="1:23" x14ac:dyDescent="0.2">
      <c r="A28" s="5" t="s">
        <v>91</v>
      </c>
      <c r="B28" s="85">
        <v>0</v>
      </c>
      <c r="C28" s="71">
        <v>0</v>
      </c>
      <c r="D28" s="71">
        <v>0</v>
      </c>
      <c r="E28" s="71">
        <v>0</v>
      </c>
      <c r="F28" s="86">
        <f>B28*C28*D28*E28</f>
        <v>0</v>
      </c>
      <c r="H28" s="76" t="s">
        <v>117</v>
      </c>
      <c r="I28" s="70">
        <v>0</v>
      </c>
      <c r="J28" s="71">
        <v>0</v>
      </c>
      <c r="K28" s="73">
        <v>0</v>
      </c>
      <c r="L28" s="84">
        <f t="shared" si="5"/>
        <v>0</v>
      </c>
      <c r="N28" s="76" t="s">
        <v>118</v>
      </c>
      <c r="O28" s="70">
        <v>0</v>
      </c>
      <c r="P28" s="71">
        <v>0</v>
      </c>
      <c r="Q28" s="73">
        <v>0</v>
      </c>
      <c r="R28" s="84">
        <f t="shared" si="6"/>
        <v>0</v>
      </c>
      <c r="T28" s="5" t="s">
        <v>17</v>
      </c>
      <c r="U28" s="70">
        <v>0</v>
      </c>
      <c r="V28" s="71">
        <v>0</v>
      </c>
      <c r="W28" s="75">
        <f t="shared" si="7"/>
        <v>0</v>
      </c>
    </row>
    <row r="29" spans="1:23" x14ac:dyDescent="0.2">
      <c r="A29" s="5" t="s">
        <v>94</v>
      </c>
      <c r="B29" s="85">
        <v>0</v>
      </c>
      <c r="C29" s="71">
        <v>0</v>
      </c>
      <c r="D29" s="71">
        <v>0</v>
      </c>
      <c r="E29" s="71">
        <v>0</v>
      </c>
      <c r="F29" s="86">
        <f t="shared" ref="F29:F33" si="8">B29*C29*D29*E29</f>
        <v>0</v>
      </c>
      <c r="H29" s="5" t="s">
        <v>109</v>
      </c>
      <c r="L29" s="81">
        <f>SUM(L19:L28)</f>
        <v>0</v>
      </c>
      <c r="N29" s="5" t="s">
        <v>109</v>
      </c>
      <c r="R29" s="81">
        <f>SUM(R19:R28)</f>
        <v>0</v>
      </c>
      <c r="T29" s="5" t="s">
        <v>109</v>
      </c>
      <c r="U29" s="75"/>
      <c r="W29" s="81">
        <f>SUM(W19:W28)</f>
        <v>5000</v>
      </c>
    </row>
    <row r="30" spans="1:23" x14ac:dyDescent="0.2">
      <c r="A30" s="5" t="s">
        <v>97</v>
      </c>
      <c r="B30" s="85">
        <v>0</v>
      </c>
      <c r="C30" s="71">
        <v>0</v>
      </c>
      <c r="D30" s="71">
        <v>0</v>
      </c>
      <c r="E30" s="71">
        <v>0</v>
      </c>
      <c r="F30" s="86">
        <f t="shared" si="8"/>
        <v>0</v>
      </c>
    </row>
    <row r="31" spans="1:23" x14ac:dyDescent="0.2">
      <c r="A31" s="5" t="s">
        <v>100</v>
      </c>
      <c r="B31" s="85">
        <v>0</v>
      </c>
      <c r="C31" s="71">
        <v>0</v>
      </c>
      <c r="D31" s="71">
        <v>0</v>
      </c>
      <c r="E31" s="71">
        <v>0</v>
      </c>
      <c r="F31" s="86">
        <f t="shared" si="8"/>
        <v>0</v>
      </c>
      <c r="H31" s="5" t="s">
        <v>80</v>
      </c>
      <c r="I31" s="95"/>
      <c r="J31" s="95"/>
      <c r="K31" s="95"/>
      <c r="L31" s="95"/>
    </row>
    <row r="32" spans="1:23" x14ac:dyDescent="0.2">
      <c r="A32" s="5" t="s">
        <v>103</v>
      </c>
      <c r="B32" s="85">
        <v>0</v>
      </c>
      <c r="C32" s="71">
        <v>0</v>
      </c>
      <c r="D32" s="71">
        <v>0</v>
      </c>
      <c r="E32" s="71">
        <v>0</v>
      </c>
      <c r="F32" s="86">
        <f t="shared" si="8"/>
        <v>0</v>
      </c>
      <c r="I32" s="69" t="s">
        <v>83</v>
      </c>
      <c r="J32" s="69" t="s">
        <v>87</v>
      </c>
      <c r="K32" s="69" t="s">
        <v>88</v>
      </c>
      <c r="L32" s="69" t="s">
        <v>3</v>
      </c>
      <c r="N32" s="5" t="s">
        <v>81</v>
      </c>
      <c r="O32" s="95"/>
      <c r="P32" s="95"/>
      <c r="Q32" s="95"/>
      <c r="R32" s="95"/>
      <c r="T32" s="5" t="s">
        <v>82</v>
      </c>
      <c r="U32" s="95"/>
      <c r="V32" s="95"/>
      <c r="W32" s="95"/>
    </row>
    <row r="33" spans="1:23" x14ac:dyDescent="0.2">
      <c r="A33" s="76" t="s">
        <v>106</v>
      </c>
      <c r="B33" s="87">
        <v>0</v>
      </c>
      <c r="C33" s="78">
        <v>0</v>
      </c>
      <c r="D33" s="78">
        <v>0</v>
      </c>
      <c r="E33" s="78">
        <v>0</v>
      </c>
      <c r="F33" s="88">
        <f t="shared" si="8"/>
        <v>0</v>
      </c>
      <c r="H33" s="5" t="s">
        <v>92</v>
      </c>
      <c r="I33" s="70">
        <v>0</v>
      </c>
      <c r="J33" s="71">
        <v>0</v>
      </c>
      <c r="K33" s="73">
        <v>0</v>
      </c>
      <c r="L33" s="74">
        <f>I33*J33*K33</f>
        <v>0</v>
      </c>
      <c r="O33" s="69" t="s">
        <v>83</v>
      </c>
      <c r="P33" s="69" t="s">
        <v>87</v>
      </c>
      <c r="Q33" s="69" t="s">
        <v>88</v>
      </c>
      <c r="R33" s="69" t="s">
        <v>3</v>
      </c>
      <c r="U33" s="69" t="s">
        <v>89</v>
      </c>
      <c r="V33" s="69" t="s">
        <v>90</v>
      </c>
      <c r="W33" s="69" t="s">
        <v>3</v>
      </c>
    </row>
    <row r="34" spans="1:23" x14ac:dyDescent="0.2">
      <c r="A34" s="5" t="s">
        <v>3</v>
      </c>
      <c r="B34" s="82">
        <f>SUM(B28:B33)</f>
        <v>0</v>
      </c>
      <c r="C34" s="89">
        <f>B28*C28+B29*C29+B30*C30+B31*C31+B33*C33</f>
        <v>0</v>
      </c>
      <c r="F34" s="90">
        <f>SUM(F28:F33)</f>
        <v>0</v>
      </c>
      <c r="H34" s="5" t="s">
        <v>95</v>
      </c>
      <c r="I34" s="70">
        <v>0</v>
      </c>
      <c r="J34" s="71">
        <v>0</v>
      </c>
      <c r="K34" s="73">
        <v>0</v>
      </c>
      <c r="L34" s="74">
        <f t="shared" ref="L34:L42" si="9">I34*J34*K34</f>
        <v>0</v>
      </c>
      <c r="N34" s="5" t="s">
        <v>93</v>
      </c>
      <c r="O34" s="70">
        <v>0</v>
      </c>
      <c r="P34" s="71">
        <v>0</v>
      </c>
      <c r="Q34" s="73">
        <v>0</v>
      </c>
      <c r="R34" s="74">
        <f>O34*P34*Q34</f>
        <v>0</v>
      </c>
      <c r="T34" s="5" t="s">
        <v>36</v>
      </c>
      <c r="U34" s="70">
        <v>5000</v>
      </c>
      <c r="V34" s="71">
        <v>0</v>
      </c>
      <c r="W34" s="75">
        <f>U34-V34</f>
        <v>5000</v>
      </c>
    </row>
    <row r="35" spans="1:23" x14ac:dyDescent="0.2">
      <c r="B35" s="82"/>
      <c r="C35" s="83" t="s">
        <v>112</v>
      </c>
      <c r="H35" s="5" t="s">
        <v>98</v>
      </c>
      <c r="I35" s="70">
        <v>0</v>
      </c>
      <c r="J35" s="71">
        <v>0</v>
      </c>
      <c r="K35" s="73">
        <v>0</v>
      </c>
      <c r="L35" s="74">
        <f t="shared" si="9"/>
        <v>0</v>
      </c>
      <c r="N35" s="5" t="s">
        <v>96</v>
      </c>
      <c r="O35" s="70">
        <v>0</v>
      </c>
      <c r="P35" s="71">
        <v>0</v>
      </c>
      <c r="Q35" s="73">
        <v>0</v>
      </c>
      <c r="R35" s="74">
        <f t="shared" ref="R35:R43" si="10">O35*P35*Q35</f>
        <v>0</v>
      </c>
      <c r="T35" s="5" t="s">
        <v>36</v>
      </c>
      <c r="U35" s="70">
        <v>0</v>
      </c>
      <c r="V35" s="71">
        <v>0</v>
      </c>
      <c r="W35" s="75">
        <f t="shared" ref="W35:W43" si="11">U35-V35</f>
        <v>0</v>
      </c>
    </row>
    <row r="36" spans="1:23" x14ac:dyDescent="0.2">
      <c r="H36" s="5" t="s">
        <v>101</v>
      </c>
      <c r="I36" s="70">
        <v>0</v>
      </c>
      <c r="J36" s="71">
        <v>0</v>
      </c>
      <c r="K36" s="73">
        <v>0</v>
      </c>
      <c r="L36" s="74">
        <f t="shared" si="9"/>
        <v>0</v>
      </c>
      <c r="N36" s="5" t="s">
        <v>99</v>
      </c>
      <c r="O36" s="70">
        <v>0</v>
      </c>
      <c r="P36" s="71">
        <v>0</v>
      </c>
      <c r="Q36" s="73">
        <v>0</v>
      </c>
      <c r="R36" s="74">
        <f t="shared" si="10"/>
        <v>0</v>
      </c>
      <c r="T36" s="5" t="s">
        <v>36</v>
      </c>
      <c r="U36" s="70">
        <v>0</v>
      </c>
      <c r="V36" s="71">
        <v>0</v>
      </c>
      <c r="W36" s="75">
        <f t="shared" si="11"/>
        <v>0</v>
      </c>
    </row>
    <row r="37" spans="1:23" x14ac:dyDescent="0.2">
      <c r="A37" s="5" t="s">
        <v>79</v>
      </c>
      <c r="B37" s="95"/>
      <c r="C37" s="95"/>
      <c r="D37" s="95"/>
      <c r="E37" s="95"/>
      <c r="F37" s="95"/>
      <c r="H37" s="5" t="s">
        <v>104</v>
      </c>
      <c r="I37" s="70">
        <v>0</v>
      </c>
      <c r="J37" s="71">
        <v>0</v>
      </c>
      <c r="K37" s="73">
        <v>0</v>
      </c>
      <c r="L37" s="74">
        <f t="shared" si="9"/>
        <v>0</v>
      </c>
      <c r="N37" s="5" t="s">
        <v>102</v>
      </c>
      <c r="O37" s="70">
        <v>0</v>
      </c>
      <c r="P37" s="71">
        <v>0</v>
      </c>
      <c r="Q37" s="73">
        <v>0</v>
      </c>
      <c r="R37" s="74">
        <f t="shared" si="10"/>
        <v>0</v>
      </c>
      <c r="T37" s="5" t="s">
        <v>11</v>
      </c>
      <c r="U37" s="70">
        <v>0</v>
      </c>
      <c r="V37" s="71">
        <v>0</v>
      </c>
      <c r="W37" s="75">
        <f t="shared" si="11"/>
        <v>0</v>
      </c>
    </row>
    <row r="38" spans="1:23" ht="13.5" x14ac:dyDescent="0.35">
      <c r="B38" s="67" t="s">
        <v>83</v>
      </c>
      <c r="C38" s="68" t="s">
        <v>84</v>
      </c>
      <c r="D38" s="68" t="s">
        <v>85</v>
      </c>
      <c r="E38" s="68" t="s">
        <v>86</v>
      </c>
      <c r="F38" s="68" t="s">
        <v>3</v>
      </c>
      <c r="H38" s="5" t="s">
        <v>107</v>
      </c>
      <c r="I38" s="70">
        <v>0</v>
      </c>
      <c r="J38" s="71">
        <v>0</v>
      </c>
      <c r="K38" s="73">
        <v>0</v>
      </c>
      <c r="L38" s="74">
        <f t="shared" si="9"/>
        <v>0</v>
      </c>
      <c r="N38" s="5" t="s">
        <v>105</v>
      </c>
      <c r="O38" s="70">
        <v>0</v>
      </c>
      <c r="P38" s="71">
        <v>0</v>
      </c>
      <c r="Q38" s="73">
        <v>0</v>
      </c>
      <c r="R38" s="74">
        <f t="shared" si="10"/>
        <v>0</v>
      </c>
      <c r="T38" s="5" t="s">
        <v>11</v>
      </c>
      <c r="U38" s="70">
        <v>0</v>
      </c>
      <c r="V38" s="71">
        <v>0</v>
      </c>
      <c r="W38" s="75">
        <f t="shared" si="11"/>
        <v>0</v>
      </c>
    </row>
    <row r="39" spans="1:23" x14ac:dyDescent="0.2">
      <c r="A39" s="5" t="s">
        <v>91</v>
      </c>
      <c r="B39" s="85">
        <v>0</v>
      </c>
      <c r="C39" s="71">
        <v>0</v>
      </c>
      <c r="D39" s="71">
        <v>0</v>
      </c>
      <c r="E39" s="71">
        <v>0</v>
      </c>
      <c r="F39" s="86">
        <f>B39*C39*D39*E39</f>
        <v>0</v>
      </c>
      <c r="H39" s="5" t="s">
        <v>110</v>
      </c>
      <c r="I39" s="70">
        <v>0</v>
      </c>
      <c r="J39" s="71">
        <v>0</v>
      </c>
      <c r="K39" s="73">
        <v>0</v>
      </c>
      <c r="L39" s="74">
        <f t="shared" si="9"/>
        <v>0</v>
      </c>
      <c r="N39" s="5" t="s">
        <v>108</v>
      </c>
      <c r="O39" s="70">
        <v>0</v>
      </c>
      <c r="P39" s="71">
        <v>0</v>
      </c>
      <c r="Q39" s="73">
        <v>0</v>
      </c>
      <c r="R39" s="74">
        <f t="shared" si="10"/>
        <v>0</v>
      </c>
      <c r="T39" s="5" t="s">
        <v>11</v>
      </c>
      <c r="U39" s="70">
        <v>0</v>
      </c>
      <c r="V39" s="71">
        <v>0</v>
      </c>
      <c r="W39" s="75">
        <f t="shared" si="11"/>
        <v>0</v>
      </c>
    </row>
    <row r="40" spans="1:23" x14ac:dyDescent="0.2">
      <c r="A40" s="5" t="s">
        <v>94</v>
      </c>
      <c r="B40" s="85">
        <v>0</v>
      </c>
      <c r="C40" s="71">
        <v>0</v>
      </c>
      <c r="D40" s="71">
        <v>0</v>
      </c>
      <c r="E40" s="71">
        <v>0</v>
      </c>
      <c r="F40" s="86">
        <f t="shared" ref="F40:F44" si="12">B40*C40*D40*E40</f>
        <v>0</v>
      </c>
      <c r="H40" s="5" t="s">
        <v>113</v>
      </c>
      <c r="I40" s="70">
        <v>0</v>
      </c>
      <c r="J40" s="71">
        <v>0</v>
      </c>
      <c r="K40" s="73">
        <v>0</v>
      </c>
      <c r="L40" s="74">
        <f t="shared" si="9"/>
        <v>0</v>
      </c>
      <c r="N40" s="5" t="s">
        <v>111</v>
      </c>
      <c r="O40" s="70">
        <v>0</v>
      </c>
      <c r="P40" s="71">
        <v>0</v>
      </c>
      <c r="Q40" s="73">
        <v>0</v>
      </c>
      <c r="R40" s="74">
        <f t="shared" si="10"/>
        <v>0</v>
      </c>
      <c r="T40" s="5" t="s">
        <v>17</v>
      </c>
      <c r="U40" s="70">
        <v>0</v>
      </c>
      <c r="V40" s="71">
        <v>0</v>
      </c>
      <c r="W40" s="75">
        <f t="shared" si="11"/>
        <v>0</v>
      </c>
    </row>
    <row r="41" spans="1:23" x14ac:dyDescent="0.2">
      <c r="A41" s="5" t="s">
        <v>97</v>
      </c>
      <c r="B41" s="85">
        <v>0</v>
      </c>
      <c r="C41" s="71">
        <v>0</v>
      </c>
      <c r="D41" s="71">
        <v>0</v>
      </c>
      <c r="E41" s="71">
        <v>0</v>
      </c>
      <c r="F41" s="86">
        <f t="shared" si="12"/>
        <v>0</v>
      </c>
      <c r="H41" s="5" t="s">
        <v>115</v>
      </c>
      <c r="I41" s="70">
        <v>0</v>
      </c>
      <c r="J41" s="71">
        <v>0</v>
      </c>
      <c r="K41" s="73">
        <v>0</v>
      </c>
      <c r="L41" s="74">
        <f t="shared" si="9"/>
        <v>0</v>
      </c>
      <c r="N41" s="5" t="s">
        <v>114</v>
      </c>
      <c r="O41" s="70">
        <v>0</v>
      </c>
      <c r="P41" s="71">
        <v>0</v>
      </c>
      <c r="Q41" s="73">
        <v>0</v>
      </c>
      <c r="R41" s="74">
        <f t="shared" si="10"/>
        <v>0</v>
      </c>
      <c r="T41" s="5" t="s">
        <v>17</v>
      </c>
      <c r="U41" s="70">
        <v>0</v>
      </c>
      <c r="V41" s="71">
        <v>0</v>
      </c>
      <c r="W41" s="75">
        <f t="shared" si="11"/>
        <v>0</v>
      </c>
    </row>
    <row r="42" spans="1:23" x14ac:dyDescent="0.2">
      <c r="A42" s="5" t="s">
        <v>100</v>
      </c>
      <c r="B42" s="85">
        <v>0</v>
      </c>
      <c r="C42" s="71">
        <v>0</v>
      </c>
      <c r="D42" s="71">
        <v>0</v>
      </c>
      <c r="E42" s="71">
        <v>0</v>
      </c>
      <c r="F42" s="86">
        <f t="shared" si="12"/>
        <v>0</v>
      </c>
      <c r="H42" s="76" t="s">
        <v>117</v>
      </c>
      <c r="I42" s="70">
        <v>0</v>
      </c>
      <c r="J42" s="71">
        <v>0</v>
      </c>
      <c r="K42" s="73">
        <v>0</v>
      </c>
      <c r="L42" s="84">
        <f t="shared" si="9"/>
        <v>0</v>
      </c>
      <c r="N42" s="5" t="s">
        <v>116</v>
      </c>
      <c r="O42" s="70">
        <v>0</v>
      </c>
      <c r="P42" s="71">
        <v>0</v>
      </c>
      <c r="Q42" s="73">
        <v>0</v>
      </c>
      <c r="R42" s="74">
        <f t="shared" si="10"/>
        <v>0</v>
      </c>
      <c r="T42" s="5" t="s">
        <v>17</v>
      </c>
      <c r="U42" s="70">
        <v>0</v>
      </c>
      <c r="V42" s="71">
        <v>0</v>
      </c>
      <c r="W42" s="75">
        <f t="shared" si="11"/>
        <v>0</v>
      </c>
    </row>
    <row r="43" spans="1:23" x14ac:dyDescent="0.2">
      <c r="A43" s="5" t="s">
        <v>103</v>
      </c>
      <c r="B43" s="85">
        <v>0</v>
      </c>
      <c r="C43" s="71">
        <v>0</v>
      </c>
      <c r="D43" s="71">
        <v>0</v>
      </c>
      <c r="E43" s="71">
        <v>0</v>
      </c>
      <c r="F43" s="86">
        <f t="shared" si="12"/>
        <v>0</v>
      </c>
      <c r="H43" s="5" t="s">
        <v>109</v>
      </c>
      <c r="L43" s="81">
        <f>SUM(L33:L42)</f>
        <v>0</v>
      </c>
      <c r="N43" s="76" t="s">
        <v>118</v>
      </c>
      <c r="O43" s="70">
        <v>0</v>
      </c>
      <c r="P43" s="71">
        <v>0</v>
      </c>
      <c r="Q43" s="73">
        <v>0</v>
      </c>
      <c r="R43" s="84">
        <f t="shared" si="10"/>
        <v>0</v>
      </c>
      <c r="T43" s="5" t="s">
        <v>17</v>
      </c>
      <c r="U43" s="70">
        <v>0</v>
      </c>
      <c r="V43" s="71">
        <v>0</v>
      </c>
      <c r="W43" s="75">
        <f t="shared" si="11"/>
        <v>0</v>
      </c>
    </row>
    <row r="44" spans="1:23" x14ac:dyDescent="0.2">
      <c r="A44" s="76" t="s">
        <v>106</v>
      </c>
      <c r="B44" s="87">
        <v>0</v>
      </c>
      <c r="C44" s="78">
        <v>0</v>
      </c>
      <c r="D44" s="78">
        <v>0</v>
      </c>
      <c r="E44" s="78">
        <v>0</v>
      </c>
      <c r="F44" s="88">
        <f t="shared" si="12"/>
        <v>0</v>
      </c>
      <c r="N44" s="5" t="s">
        <v>109</v>
      </c>
      <c r="R44" s="81">
        <f>SUM(R34:R43)</f>
        <v>0</v>
      </c>
      <c r="T44" s="5" t="s">
        <v>109</v>
      </c>
      <c r="U44" s="75"/>
      <c r="W44" s="81">
        <f>SUM(W34:W43)</f>
        <v>5000</v>
      </c>
    </row>
    <row r="45" spans="1:23" x14ac:dyDescent="0.2">
      <c r="A45" s="5" t="s">
        <v>3</v>
      </c>
      <c r="B45" s="82">
        <f>SUM(B39:B44)</f>
        <v>0</v>
      </c>
      <c r="C45" s="89">
        <f>B39*C39+B40*C40+B41*C41+B42*C42+B44*C44</f>
        <v>0</v>
      </c>
      <c r="F45" s="90">
        <f>SUM(F39:F44)</f>
        <v>0</v>
      </c>
    </row>
    <row r="46" spans="1:23" x14ac:dyDescent="0.2">
      <c r="B46" s="82"/>
      <c r="C46" s="83" t="s">
        <v>112</v>
      </c>
    </row>
  </sheetData>
  <mergeCells count="13">
    <mergeCell ref="B26:F26"/>
    <mergeCell ref="I31:L31"/>
    <mergeCell ref="O32:R32"/>
    <mergeCell ref="U32:W32"/>
    <mergeCell ref="B37:F37"/>
    <mergeCell ref="I17:L17"/>
    <mergeCell ref="O17:R17"/>
    <mergeCell ref="U17:W17"/>
    <mergeCell ref="B3:F3"/>
    <mergeCell ref="I3:L3"/>
    <mergeCell ref="O3:R3"/>
    <mergeCell ref="U3:W3"/>
    <mergeCell ref="B15:F1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 Internal Budget</vt:lpstr>
      <vt:lpstr>Worksheet</vt:lpstr>
      <vt:lpstr>'COS Internal Budget'!Print_Area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Meghan N Kerr</cp:lastModifiedBy>
  <cp:lastPrinted>2012-01-17T01:49:55Z</cp:lastPrinted>
  <dcterms:created xsi:type="dcterms:W3CDTF">2006-05-24T14:02:46Z</dcterms:created>
  <dcterms:modified xsi:type="dcterms:W3CDTF">2018-05-21T20:14:13Z</dcterms:modified>
</cp:coreProperties>
</file>